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П\"/>
    </mc:Choice>
  </mc:AlternateContent>
  <bookViews>
    <workbookView xWindow="0" yWindow="0" windowWidth="19380" windowHeight="4140"/>
  </bookViews>
  <sheets>
    <sheet name="Лист1" sheetId="1" r:id="rId1"/>
  </sheets>
  <definedNames>
    <definedName name="_xlnm.Print_Area" localSheetId="0">Лист1!$A$1:$H$120</definedName>
  </definedNames>
  <calcPr calcId="152511"/>
</workbook>
</file>

<file path=xl/calcChain.xml><?xml version="1.0" encoding="utf-8"?>
<calcChain xmlns="http://schemas.openxmlformats.org/spreadsheetml/2006/main">
  <c r="D4" i="1" l="1"/>
  <c r="D3" i="1"/>
  <c r="B35" i="1" l="1"/>
  <c r="H3" i="1"/>
  <c r="D108" i="1"/>
  <c r="B108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9" i="1"/>
  <c r="D110" i="1"/>
  <c r="D111" i="1"/>
  <c r="D114" i="1"/>
  <c r="D115" i="1"/>
  <c r="D116" i="1"/>
  <c r="D117" i="1"/>
  <c r="D118" i="1"/>
  <c r="D119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9" i="1"/>
  <c r="B110" i="1"/>
  <c r="B111" i="1"/>
  <c r="B114" i="1"/>
  <c r="B115" i="1"/>
  <c r="B116" i="1"/>
  <c r="B117" i="1"/>
  <c r="B118" i="1"/>
  <c r="B119" i="1"/>
  <c r="B6" i="1"/>
  <c r="H119" i="1" l="1"/>
  <c r="H117" i="1"/>
  <c r="H109" i="1"/>
  <c r="H68" i="1"/>
  <c r="H4" i="1"/>
  <c r="H79" i="1"/>
  <c r="H67" i="1"/>
  <c r="H55" i="1"/>
  <c r="H47" i="1"/>
  <c r="H43" i="1"/>
  <c r="H39" i="1"/>
  <c r="H24" i="1"/>
  <c r="H16" i="1"/>
  <c r="H8" i="1"/>
  <c r="H82" i="1"/>
  <c r="H78" i="1"/>
  <c r="H74" i="1"/>
  <c r="H66" i="1"/>
  <c r="H62" i="1"/>
  <c r="H58" i="1"/>
  <c r="H50" i="1"/>
  <c r="H46" i="1"/>
  <c r="H38" i="1"/>
  <c r="H34" i="1"/>
  <c r="H31" i="1"/>
  <c r="H27" i="1"/>
  <c r="H19" i="1"/>
  <c r="H15" i="1"/>
  <c r="H7" i="1"/>
  <c r="H6" i="1"/>
  <c r="H83" i="1"/>
  <c r="H97" i="1"/>
  <c r="H93" i="1"/>
  <c r="H89" i="1"/>
  <c r="H85" i="1"/>
  <c r="H21" i="1"/>
  <c r="H102" i="1"/>
  <c r="H86" i="1"/>
  <c r="H105" i="1"/>
  <c r="H99" i="1"/>
  <c r="H114" i="1"/>
  <c r="H71" i="1"/>
  <c r="H28" i="1"/>
  <c r="H111" i="1"/>
  <c r="H107" i="1"/>
  <c r="H103" i="1"/>
  <c r="H91" i="1"/>
  <c r="H87" i="1"/>
  <c r="H76" i="1"/>
  <c r="H72" i="1"/>
  <c r="H56" i="1"/>
  <c r="H48" i="1"/>
  <c r="H40" i="1"/>
  <c r="H29" i="1"/>
  <c r="H25" i="1"/>
  <c r="H17" i="1"/>
  <c r="H9" i="1"/>
  <c r="H110" i="1"/>
  <c r="H116" i="1"/>
  <c r="H108" i="1"/>
  <c r="H104" i="1"/>
  <c r="H100" i="1"/>
  <c r="H96" i="1"/>
  <c r="H92" i="1"/>
  <c r="H88" i="1"/>
  <c r="H84" i="1"/>
  <c r="H81" i="1"/>
  <c r="H77" i="1"/>
  <c r="H73" i="1"/>
  <c r="H69" i="1"/>
  <c r="H65" i="1"/>
  <c r="H61" i="1"/>
  <c r="H52" i="1"/>
  <c r="H36" i="1"/>
  <c r="H57" i="1"/>
  <c r="H53" i="1"/>
  <c r="H49" i="1"/>
  <c r="H45" i="1"/>
  <c r="H41" i="1"/>
  <c r="H37" i="1"/>
  <c r="H33" i="1"/>
  <c r="H30" i="1"/>
  <c r="H26" i="1"/>
  <c r="H22" i="1"/>
  <c r="H18" i="1"/>
  <c r="H14" i="1"/>
  <c r="H10" i="1"/>
  <c r="H115" i="1"/>
  <c r="H95" i="1"/>
  <c r="H80" i="1"/>
  <c r="H64" i="1"/>
  <c r="H60" i="1"/>
  <c r="H44" i="1"/>
  <c r="H13" i="1"/>
  <c r="H98" i="1"/>
  <c r="H90" i="1"/>
  <c r="H75" i="1"/>
  <c r="H59" i="1"/>
  <c r="H51" i="1"/>
  <c r="H35" i="1"/>
  <c r="H20" i="1"/>
  <c r="H12" i="1"/>
  <c r="H70" i="1"/>
  <c r="H54" i="1"/>
  <c r="H42" i="1"/>
  <c r="H23" i="1"/>
  <c r="H11" i="1"/>
  <c r="H118" i="1"/>
  <c r="H106" i="1"/>
  <c r="H101" i="1"/>
  <c r="H94" i="1"/>
  <c r="H63" i="1"/>
  <c r="H32" i="1"/>
  <c r="H120" i="1" l="1"/>
</calcChain>
</file>

<file path=xl/sharedStrings.xml><?xml version="1.0" encoding="utf-8"?>
<sst xmlns="http://schemas.openxmlformats.org/spreadsheetml/2006/main" count="125" uniqueCount="125">
  <si>
    <t>Кол-во пачек</t>
  </si>
  <si>
    <t>Цена</t>
  </si>
  <si>
    <t>Кол-во:</t>
  </si>
  <si>
    <t>Весом за кг.</t>
  </si>
  <si>
    <t>Кол-во кг.</t>
  </si>
  <si>
    <t xml:space="preserve">Наименование: </t>
  </si>
  <si>
    <t>кг</t>
  </si>
  <si>
    <t>Брусничника Лист</t>
  </si>
  <si>
    <t>Медуница</t>
  </si>
  <si>
    <t>Подсолнечкик лепески</t>
  </si>
  <si>
    <t>Лабазник (таволга)</t>
  </si>
  <si>
    <t>Таволга (лабазник)</t>
  </si>
  <si>
    <t>Чабрец (тимьян) (богородская)</t>
  </si>
  <si>
    <t>Тимьян (чабрец)</t>
  </si>
  <si>
    <t>Орегано (душица)</t>
  </si>
  <si>
    <t>Душица (орегано)</t>
  </si>
  <si>
    <t>Липа цвет и листья</t>
  </si>
  <si>
    <t>Иван чая (кипрея) цветы</t>
  </si>
  <si>
    <t>Кипрея (Иван чая) цветы</t>
  </si>
  <si>
    <t>Левзея сапровидная (маралий корень)</t>
  </si>
  <si>
    <t>Облепиха ягода</t>
  </si>
  <si>
    <t>Жмых облепихи</t>
  </si>
  <si>
    <t>Жмых кедровый</t>
  </si>
  <si>
    <t>Зверобой</t>
  </si>
  <si>
    <t>Девясил</t>
  </si>
  <si>
    <t>Спорыш (горец птичий)</t>
  </si>
  <si>
    <t>Горец птичий (Спорыш)</t>
  </si>
  <si>
    <t>Галега (козлятник)</t>
  </si>
  <si>
    <t>Козлятник (Галега)</t>
  </si>
  <si>
    <t>Кукурузные рыльца</t>
  </si>
  <si>
    <t>Солодка корень</t>
  </si>
  <si>
    <t>Ромашка цветы</t>
  </si>
  <si>
    <t>Солянка холмовая</t>
  </si>
  <si>
    <t>Лапчатка гусиная</t>
  </si>
  <si>
    <t xml:space="preserve">Боярка плоды </t>
  </si>
  <si>
    <t>Рябина красная плоды</t>
  </si>
  <si>
    <t>Рябина черная плоды</t>
  </si>
  <si>
    <t>Арония черноплодная</t>
  </si>
  <si>
    <t>Смородина лист</t>
  </si>
  <si>
    <t>Малина лист</t>
  </si>
  <si>
    <t>Крапива</t>
  </si>
  <si>
    <t>Топинамбур корень порошок</t>
  </si>
  <si>
    <t>Шалфей</t>
  </si>
  <si>
    <t>Пион (марьин) корень</t>
  </si>
  <si>
    <t>Марьин (Пион) корень</t>
  </si>
  <si>
    <t xml:space="preserve">Донник </t>
  </si>
  <si>
    <t>Пустырник</t>
  </si>
  <si>
    <t>Цедра апельсина</t>
  </si>
  <si>
    <t>Апельсина цедра</t>
  </si>
  <si>
    <t>Лопух корень</t>
  </si>
  <si>
    <t>лепестки Сафлоры</t>
  </si>
  <si>
    <t>Сафлоры лепестки</t>
  </si>
  <si>
    <t>Вереска цветы</t>
  </si>
  <si>
    <t>Бузины цветы</t>
  </si>
  <si>
    <t xml:space="preserve">Боровая матка </t>
  </si>
  <si>
    <t>Лаванды цветы</t>
  </si>
  <si>
    <t>Еживика лист</t>
  </si>
  <si>
    <t>Березы лист</t>
  </si>
  <si>
    <t>Эхинацея лист крымская</t>
  </si>
  <si>
    <t>Мята крымская</t>
  </si>
  <si>
    <t>Мелисса крымская</t>
  </si>
  <si>
    <t>Годжи ягоды</t>
  </si>
  <si>
    <t>Бадан лист ферментированный</t>
  </si>
  <si>
    <t>Тысячелистник</t>
  </si>
  <si>
    <t>Иссоп</t>
  </si>
  <si>
    <t>Толокнянка</t>
  </si>
  <si>
    <t>Зизифора</t>
  </si>
  <si>
    <t>Жасмин цветы</t>
  </si>
  <si>
    <t>Створки фасоли</t>
  </si>
  <si>
    <t>Фасоли створки</t>
  </si>
  <si>
    <t>Бесмертника цветы</t>
  </si>
  <si>
    <t>Одуванчик корень</t>
  </si>
  <si>
    <t>Кизил ягоды</t>
  </si>
  <si>
    <t>Пихта хвоя</t>
  </si>
  <si>
    <t>Малина ягоды кубик сублимат</t>
  </si>
  <si>
    <t>Клубника ягоды кубик сублимат</t>
  </si>
  <si>
    <t>Клубника ягоды целые сублимат</t>
  </si>
  <si>
    <t>Вишня ягоды кубик сублимат</t>
  </si>
  <si>
    <t>Брусника ягоды целая сублимат</t>
  </si>
  <si>
    <t>Черника ягоды целая сублимат</t>
  </si>
  <si>
    <t>Шлемник байкальский</t>
  </si>
  <si>
    <t>Сублимированные ягоды</t>
  </si>
  <si>
    <t>Можжевельник плоды</t>
  </si>
  <si>
    <t>Роза лепестки</t>
  </si>
  <si>
    <t>Календула (ноготки)</t>
  </si>
  <si>
    <t>Цветы лабазника</t>
  </si>
  <si>
    <t>Цветы Иван чая (кипрея)</t>
  </si>
  <si>
    <t>Дягель лекаственный корень</t>
  </si>
  <si>
    <t>Дудник лекаственный корень</t>
  </si>
  <si>
    <t>Молочая Палласа (Мужик корень) отсутствует</t>
  </si>
  <si>
    <t>Мужик корень (Молочая Палласа ) отсутствует</t>
  </si>
  <si>
    <t>Боярка цвет</t>
  </si>
  <si>
    <t>Буквица</t>
  </si>
  <si>
    <t>Осина кора (природный заменитель асперина)</t>
  </si>
  <si>
    <t>Крушина кора</t>
  </si>
  <si>
    <t>Сенна, лист</t>
  </si>
  <si>
    <t>Цикорий корень</t>
  </si>
  <si>
    <t>Расторопша семена</t>
  </si>
  <si>
    <t>Пижма</t>
  </si>
  <si>
    <t>Хмель шишки</t>
  </si>
  <si>
    <t>Полынь</t>
  </si>
  <si>
    <t>Будра плющевидная</t>
  </si>
  <si>
    <t>Гибускус крупнолистовой (Каркаде) Нигерия</t>
  </si>
  <si>
    <t>Каркаде (Гибускус крупнолистовой) Нигерия</t>
  </si>
  <si>
    <t xml:space="preserve">Аир корень </t>
  </si>
  <si>
    <t>Подорожник</t>
  </si>
  <si>
    <t>Хвощ полевой</t>
  </si>
  <si>
    <t>Сосны почки</t>
  </si>
  <si>
    <t>Почки сосновые</t>
  </si>
  <si>
    <t>Сушиница топяная</t>
  </si>
  <si>
    <t>Укроп семена</t>
  </si>
  <si>
    <t xml:space="preserve">Кедр хвоя </t>
  </si>
  <si>
    <t xml:space="preserve">Маралий корень (левзея сапровидная) </t>
  </si>
  <si>
    <t>Пырей корень не продаем</t>
  </si>
  <si>
    <t>Лапчатка курильская (Могучка) (Курильский чай)</t>
  </si>
  <si>
    <t>Курильский чай (Лапчатка курильская) (Могучка)</t>
  </si>
  <si>
    <t>Ярутка  для мужчин супер трава - природный тестестерон</t>
  </si>
  <si>
    <t>цена 50 гр</t>
  </si>
  <si>
    <t>Чага дробленая</t>
  </si>
  <si>
    <t>Шиповник плоды 250гр/500гр</t>
  </si>
  <si>
    <t>цена 100 гр</t>
  </si>
  <si>
    <t>Золотой корень 25/50гр.</t>
  </si>
  <si>
    <t>Травы, ягоды - спрашивайте у менеджера</t>
  </si>
  <si>
    <t>Кэроб (кора рожкового дерева) 200гр</t>
  </si>
  <si>
    <t>Черемуха молотая, не скрипит на зубах, очень мелкий помол. 200гр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</si>
</sst>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₽&quot;"/>
    <numFmt numFmtId="165" formatCode="#,##0\ [$₽-419]"/>
    <numFmt numFmtId="166" formatCode="#,##0&quot;р.&quot;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24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7CEC97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D4F0F4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ill="1"/>
    <xf numFmtId="0" fontId="0" fillId="3" borderId="0" xfId="0" applyFill="1"/>
    <xf numFmtId="0" fontId="0" fillId="2" borderId="0" xfId="0" applyFill="1"/>
    <xf numFmtId="0" fontId="0" fillId="0" borderId="6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1" fillId="2" borderId="4" xfId="0" applyFont="1" applyFill="1" applyBorder="1" applyAlignment="1">
      <alignment horizontal="center" wrapText="1"/>
    </xf>
    <xf numFmtId="0" fontId="2" fillId="0" borderId="0" xfId="0" applyFont="1" applyFill="1"/>
    <xf numFmtId="0" fontId="3" fillId="2" borderId="5" xfId="0" applyFont="1" applyFill="1" applyBorder="1" applyAlignment="1">
      <alignment horizontal="center" wrapText="1"/>
    </xf>
    <xf numFmtId="0" fontId="0" fillId="0" borderId="1" xfId="0" applyFill="1" applyBorder="1"/>
    <xf numFmtId="0" fontId="0" fillId="5" borderId="1" xfId="0" applyFill="1" applyBorder="1"/>
    <xf numFmtId="166" fontId="0" fillId="5" borderId="7" xfId="0" applyNumberFormat="1" applyFill="1" applyBorder="1"/>
    <xf numFmtId="0" fontId="0" fillId="3" borderId="1" xfId="0" applyFill="1" applyBorder="1"/>
    <xf numFmtId="166" fontId="0" fillId="5" borderId="0" xfId="0" applyNumberFormat="1" applyFill="1" applyBorder="1"/>
    <xf numFmtId="0" fontId="0" fillId="0" borderId="9" xfId="0" applyBorder="1"/>
    <xf numFmtId="0" fontId="0" fillId="0" borderId="10" xfId="0" applyBorder="1"/>
    <xf numFmtId="0" fontId="1" fillId="0" borderId="10" xfId="0" applyFont="1" applyBorder="1"/>
    <xf numFmtId="165" fontId="1" fillId="2" borderId="10" xfId="0" applyNumberFormat="1" applyFont="1" applyFill="1" applyBorder="1"/>
    <xf numFmtId="164" fontId="1" fillId="0" borderId="10" xfId="0" applyNumberFormat="1" applyFont="1" applyBorder="1"/>
    <xf numFmtId="166" fontId="0" fillId="5" borderId="1" xfId="0" applyNumberFormat="1" applyFill="1" applyBorder="1"/>
    <xf numFmtId="166" fontId="0" fillId="0" borderId="1" xfId="0" applyNumberFormat="1" applyFill="1" applyBorder="1" applyAlignment="1">
      <alignment horizontal="right" vertical="center"/>
    </xf>
    <xf numFmtId="0" fontId="0" fillId="6" borderId="1" xfId="0" applyFill="1" applyBorder="1"/>
    <xf numFmtId="0" fontId="1" fillId="0" borderId="8" xfId="0" applyFont="1" applyBorder="1"/>
    <xf numFmtId="0" fontId="0" fillId="0" borderId="2" xfId="0" applyFill="1" applyBorder="1"/>
    <xf numFmtId="0" fontId="0" fillId="0" borderId="7" xfId="0" applyFill="1" applyBorder="1"/>
    <xf numFmtId="0" fontId="0" fillId="4" borderId="2" xfId="0" applyFill="1" applyBorder="1" applyAlignment="1"/>
    <xf numFmtId="0" fontId="0" fillId="4" borderId="0" xfId="0" applyFill="1" applyBorder="1" applyAlignment="1"/>
    <xf numFmtId="166" fontId="0" fillId="5" borderId="12" xfId="0" applyNumberFormat="1" applyFill="1" applyBorder="1"/>
    <xf numFmtId="166" fontId="0" fillId="3" borderId="1" xfId="0" applyNumberFormat="1" applyFill="1" applyBorder="1"/>
    <xf numFmtId="166" fontId="0" fillId="3" borderId="0" xfId="0" applyNumberFormat="1" applyFill="1" applyBorder="1"/>
    <xf numFmtId="0" fontId="0" fillId="3" borderId="0" xfId="0" applyFill="1" applyBorder="1" applyAlignment="1"/>
    <xf numFmtId="166" fontId="0" fillId="3" borderId="7" xfId="0" applyNumberFormat="1" applyFill="1" applyBorder="1"/>
    <xf numFmtId="0" fontId="0" fillId="3" borderId="7" xfId="0" applyFill="1" applyBorder="1"/>
    <xf numFmtId="0" fontId="0" fillId="3" borderId="0" xfId="0" applyFill="1" applyBorder="1"/>
    <xf numFmtId="166" fontId="1" fillId="0" borderId="11" xfId="0" applyNumberFormat="1" applyFont="1" applyBorder="1"/>
    <xf numFmtId="166" fontId="0" fillId="4" borderId="1" xfId="0" applyNumberFormat="1" applyFill="1" applyBorder="1" applyAlignment="1">
      <alignment horizontal="right" vertical="center"/>
    </xf>
    <xf numFmtId="166" fontId="0" fillId="4" borderId="1" xfId="0" applyNumberFormat="1" applyFill="1" applyBorder="1"/>
    <xf numFmtId="166" fontId="0" fillId="4" borderId="12" xfId="0" applyNumberFormat="1" applyFill="1" applyBorder="1"/>
    <xf numFmtId="0" fontId="5" fillId="4" borderId="2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FF"/>
      <color rgb="FFD4F0F4"/>
      <color rgb="FF7CEC97"/>
      <color rgb="FFFFCCCC"/>
      <color rgb="FFD9C9EF"/>
      <color rgb="FFFF9966"/>
      <color rgb="FFFFFF99"/>
      <color rgb="FFFF0066"/>
      <color rgb="FF4AE46F"/>
      <color rgb="FFFE98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21"/>
  <sheetViews>
    <sheetView tabSelected="1" zoomScaleNormal="100" workbookViewId="0">
      <pane ySplit="1" topLeftCell="A2" activePane="bottomLeft" state="frozen"/>
      <selection pane="bottomLeft" activeCell="A2" sqref="A2:XFD2"/>
    </sheetView>
  </sheetViews>
  <sheetFormatPr defaultRowHeight="15" x14ac:dyDescent="0.25"/>
  <cols>
    <col min="1" max="1" width="66.28515625" customWidth="1"/>
    <col min="2" max="2" width="6.42578125" customWidth="1"/>
    <col min="3" max="3" width="6.85546875" style="3" customWidth="1"/>
    <col min="4" max="4" width="7" customWidth="1"/>
    <col min="5" max="5" width="6.85546875" style="3" customWidth="1"/>
    <col min="6" max="6" width="7.85546875" customWidth="1"/>
    <col min="7" max="7" width="6" style="3" customWidth="1"/>
    <col min="8" max="8" width="6.5703125" hidden="1" customWidth="1"/>
    <col min="9" max="82" width="9.140625" style="1"/>
  </cols>
  <sheetData>
    <row r="1" spans="1:82" s="9" customFormat="1" ht="25.5" customHeight="1" thickBot="1" x14ac:dyDescent="0.3">
      <c r="A1" s="4" t="s">
        <v>5</v>
      </c>
      <c r="B1" s="5" t="s">
        <v>117</v>
      </c>
      <c r="C1" s="11" t="s">
        <v>0</v>
      </c>
      <c r="D1" s="6" t="s">
        <v>120</v>
      </c>
      <c r="E1" s="13" t="s">
        <v>2</v>
      </c>
      <c r="F1" s="6" t="s">
        <v>3</v>
      </c>
      <c r="G1" s="7" t="s">
        <v>4</v>
      </c>
      <c r="H1" s="8" t="s">
        <v>1</v>
      </c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</row>
    <row r="2" spans="1:82" s="2" customFormat="1" ht="31.5" x14ac:dyDescent="0.5">
      <c r="A2" s="45" t="s">
        <v>122</v>
      </c>
      <c r="B2" s="46"/>
      <c r="C2" s="46"/>
      <c r="D2" s="46"/>
      <c r="E2" s="46"/>
      <c r="F2" s="46"/>
      <c r="G2" s="46"/>
      <c r="H2" s="46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</row>
    <row r="3" spans="1:82" s="2" customFormat="1" x14ac:dyDescent="0.25">
      <c r="A3" s="15" t="s">
        <v>123</v>
      </c>
      <c r="B3" s="25"/>
      <c r="C3" s="33"/>
      <c r="D3" s="25">
        <f>F3/5+20</f>
        <v>90</v>
      </c>
      <c r="E3" s="33"/>
      <c r="F3" s="16">
        <v>350</v>
      </c>
      <c r="G3" s="37"/>
      <c r="H3" s="32">
        <f>B3*C3+D3*E3+F3*G3</f>
        <v>0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</row>
    <row r="4" spans="1:82" s="2" customFormat="1" x14ac:dyDescent="0.25">
      <c r="A4" s="15" t="s">
        <v>124</v>
      </c>
      <c r="B4" s="25"/>
      <c r="C4" s="33"/>
      <c r="D4" s="25">
        <f>F4/5+20</f>
        <v>136</v>
      </c>
      <c r="E4" s="33"/>
      <c r="F4" s="16">
        <v>580</v>
      </c>
      <c r="G4" s="37"/>
      <c r="H4" s="32">
        <f>B4*C4+D4*E4+F4*G4</f>
        <v>0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</row>
    <row r="5" spans="1:82" s="2" customFormat="1" x14ac:dyDescent="0.25">
      <c r="A5" s="30"/>
      <c r="B5" s="25"/>
      <c r="C5" s="33"/>
      <c r="D5" s="25"/>
      <c r="E5" s="35"/>
      <c r="F5" s="31"/>
      <c r="G5" s="35"/>
      <c r="H5" s="3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</row>
    <row r="6" spans="1:82" s="2" customFormat="1" x14ac:dyDescent="0.25">
      <c r="A6" s="14" t="s">
        <v>104</v>
      </c>
      <c r="B6" s="25">
        <f>F6/20+20</f>
        <v>55.5</v>
      </c>
      <c r="C6" s="33"/>
      <c r="D6" s="25">
        <f t="shared" ref="D6:D60" si="0">F6/10+20</f>
        <v>91</v>
      </c>
      <c r="E6" s="33"/>
      <c r="F6" s="16">
        <v>710</v>
      </c>
      <c r="G6" s="37"/>
      <c r="H6" s="32">
        <f>B6*C6+D6*E6+F6*G6</f>
        <v>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</row>
    <row r="7" spans="1:82" s="2" customFormat="1" x14ac:dyDescent="0.25">
      <c r="A7" s="26" t="s">
        <v>48</v>
      </c>
      <c r="B7" s="25">
        <f t="shared" ref="B7:B69" si="1">F7/20+20</f>
        <v>51</v>
      </c>
      <c r="C7" s="33"/>
      <c r="D7" s="25">
        <f t="shared" si="0"/>
        <v>82</v>
      </c>
      <c r="E7" s="33"/>
      <c r="F7" s="16">
        <v>620</v>
      </c>
      <c r="G7" s="37"/>
      <c r="H7" s="32">
        <f>B7*C7+D7*E7+F7*G7</f>
        <v>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</row>
    <row r="8" spans="1:82" s="2" customFormat="1" x14ac:dyDescent="0.25">
      <c r="A8" s="26" t="s">
        <v>37</v>
      </c>
      <c r="B8" s="25">
        <f t="shared" si="1"/>
        <v>51</v>
      </c>
      <c r="C8" s="33"/>
      <c r="D8" s="25">
        <f t="shared" si="0"/>
        <v>82</v>
      </c>
      <c r="E8" s="33"/>
      <c r="F8" s="16">
        <v>620</v>
      </c>
      <c r="G8" s="37"/>
      <c r="H8" s="32">
        <f>B8*C8+D8*E8+F8*G8</f>
        <v>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</row>
    <row r="9" spans="1:82" s="2" customFormat="1" x14ac:dyDescent="0.25">
      <c r="A9" s="14" t="s">
        <v>62</v>
      </c>
      <c r="B9" s="25">
        <f t="shared" si="1"/>
        <v>44</v>
      </c>
      <c r="C9" s="33"/>
      <c r="D9" s="25">
        <f t="shared" si="0"/>
        <v>68</v>
      </c>
      <c r="E9" s="33"/>
      <c r="F9" s="16">
        <v>480</v>
      </c>
      <c r="G9" s="37"/>
      <c r="H9" s="32">
        <f>B9*C9+D9*E9+F9*G9</f>
        <v>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</row>
    <row r="10" spans="1:82" s="2" customFormat="1" x14ac:dyDescent="0.25">
      <c r="A10" s="14" t="s">
        <v>57</v>
      </c>
      <c r="B10" s="25">
        <f t="shared" si="1"/>
        <v>44</v>
      </c>
      <c r="C10" s="33"/>
      <c r="D10" s="25">
        <f t="shared" si="0"/>
        <v>68</v>
      </c>
      <c r="E10" s="33"/>
      <c r="F10" s="16">
        <v>480</v>
      </c>
      <c r="G10" s="37"/>
      <c r="H10" s="32">
        <f>B10*C10+D10*E10+F10*G10</f>
        <v>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</row>
    <row r="11" spans="1:82" s="2" customFormat="1" x14ac:dyDescent="0.25">
      <c r="A11" s="14" t="s">
        <v>70</v>
      </c>
      <c r="B11" s="25">
        <f t="shared" si="1"/>
        <v>60</v>
      </c>
      <c r="C11" s="33"/>
      <c r="D11" s="25">
        <f t="shared" si="0"/>
        <v>100</v>
      </c>
      <c r="E11" s="33"/>
      <c r="F11" s="16">
        <v>800</v>
      </c>
      <c r="G11" s="37"/>
      <c r="H11" s="32">
        <f>B11*C11+D11*E11+F11*G11</f>
        <v>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</row>
    <row r="12" spans="1:82" s="2" customFormat="1" x14ac:dyDescent="0.25">
      <c r="A12" s="14" t="s">
        <v>54</v>
      </c>
      <c r="B12" s="25">
        <f t="shared" si="1"/>
        <v>82.5</v>
      </c>
      <c r="C12" s="33"/>
      <c r="D12" s="25">
        <f t="shared" si="0"/>
        <v>145</v>
      </c>
      <c r="E12" s="33"/>
      <c r="F12" s="16">
        <v>1250</v>
      </c>
      <c r="G12" s="37"/>
      <c r="H12" s="32">
        <f>B12*C12+D12*E12+F12*G12</f>
        <v>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</row>
    <row r="13" spans="1:82" s="2" customFormat="1" x14ac:dyDescent="0.25">
      <c r="A13" s="14" t="s">
        <v>34</v>
      </c>
      <c r="B13" s="25">
        <f t="shared" si="1"/>
        <v>37.5</v>
      </c>
      <c r="C13" s="33"/>
      <c r="D13" s="25">
        <f t="shared" si="0"/>
        <v>55</v>
      </c>
      <c r="E13" s="33"/>
      <c r="F13" s="16">
        <v>350</v>
      </c>
      <c r="G13" s="37"/>
      <c r="H13" s="32">
        <f>B13*C13+D13*E13+F13*G13</f>
        <v>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</row>
    <row r="14" spans="1:82" s="2" customFormat="1" x14ac:dyDescent="0.25">
      <c r="A14" s="14" t="s">
        <v>91</v>
      </c>
      <c r="B14" s="25">
        <f t="shared" si="1"/>
        <v>51</v>
      </c>
      <c r="C14" s="33"/>
      <c r="D14" s="25">
        <f t="shared" si="0"/>
        <v>82</v>
      </c>
      <c r="E14" s="33"/>
      <c r="F14" s="16">
        <v>620</v>
      </c>
      <c r="G14" s="37"/>
      <c r="H14" s="32">
        <f>B14*C14+D14*E14+F14*G14</f>
        <v>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</row>
    <row r="15" spans="1:82" s="2" customFormat="1" x14ac:dyDescent="0.25">
      <c r="A15" s="14" t="s">
        <v>7</v>
      </c>
      <c r="B15" s="25">
        <f t="shared" si="1"/>
        <v>55.5</v>
      </c>
      <c r="C15" s="33"/>
      <c r="D15" s="25">
        <f t="shared" si="0"/>
        <v>91</v>
      </c>
      <c r="E15" s="33"/>
      <c r="F15" s="16">
        <v>710</v>
      </c>
      <c r="G15" s="37"/>
      <c r="H15" s="32">
        <f>B15*C15+D15*E15+F15*G15</f>
        <v>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</row>
    <row r="16" spans="1:82" s="2" customFormat="1" x14ac:dyDescent="0.25">
      <c r="A16" s="14" t="s">
        <v>101</v>
      </c>
      <c r="B16" s="25">
        <f t="shared" si="1"/>
        <v>64</v>
      </c>
      <c r="C16" s="33"/>
      <c r="D16" s="25">
        <f t="shared" si="0"/>
        <v>108</v>
      </c>
      <c r="E16" s="33"/>
      <c r="F16" s="16">
        <v>880</v>
      </c>
      <c r="G16" s="37"/>
      <c r="H16" s="32">
        <f>B16*C16+D16*E16+F16*G16</f>
        <v>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</row>
    <row r="17" spans="1:82" s="2" customFormat="1" x14ac:dyDescent="0.25">
      <c r="A17" s="14" t="s">
        <v>53</v>
      </c>
      <c r="B17" s="25">
        <f t="shared" si="1"/>
        <v>79</v>
      </c>
      <c r="C17" s="33"/>
      <c r="D17" s="25">
        <f t="shared" si="0"/>
        <v>138</v>
      </c>
      <c r="E17" s="33"/>
      <c r="F17" s="16">
        <v>1180</v>
      </c>
      <c r="G17" s="37"/>
      <c r="H17" s="32">
        <f>B17*C17+D17*E17+F17*G17</f>
        <v>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</row>
    <row r="18" spans="1:82" s="2" customFormat="1" x14ac:dyDescent="0.25">
      <c r="A18" s="14" t="s">
        <v>92</v>
      </c>
      <c r="B18" s="25">
        <f t="shared" si="1"/>
        <v>49</v>
      </c>
      <c r="C18" s="33"/>
      <c r="D18" s="25">
        <f t="shared" si="0"/>
        <v>78</v>
      </c>
      <c r="E18" s="33"/>
      <c r="F18" s="16">
        <v>580</v>
      </c>
      <c r="G18" s="37"/>
      <c r="H18" s="32">
        <f>B18*C18+D18*E18+F18*G18</f>
        <v>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</row>
    <row r="19" spans="1:82" s="2" customFormat="1" x14ac:dyDescent="0.25">
      <c r="A19" s="14" t="s">
        <v>52</v>
      </c>
      <c r="B19" s="25">
        <f t="shared" si="1"/>
        <v>95</v>
      </c>
      <c r="C19" s="33"/>
      <c r="D19" s="25">
        <f t="shared" si="0"/>
        <v>170</v>
      </c>
      <c r="E19" s="33"/>
      <c r="F19" s="16">
        <v>1500</v>
      </c>
      <c r="G19" s="37"/>
      <c r="H19" s="32">
        <f>B19*C19+D19*E19+F19*G19</f>
        <v>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</row>
    <row r="20" spans="1:82" s="2" customFormat="1" x14ac:dyDescent="0.25">
      <c r="A20" s="26" t="s">
        <v>27</v>
      </c>
      <c r="B20" s="25">
        <f t="shared" si="1"/>
        <v>51</v>
      </c>
      <c r="C20" s="33"/>
      <c r="D20" s="25">
        <f t="shared" si="0"/>
        <v>82</v>
      </c>
      <c r="E20" s="33"/>
      <c r="F20" s="16">
        <v>620</v>
      </c>
      <c r="G20" s="37"/>
      <c r="H20" s="32">
        <f>B20*C20+D20*E20+F20*G20</f>
        <v>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</row>
    <row r="21" spans="1:82" s="2" customFormat="1" x14ac:dyDescent="0.25">
      <c r="A21" s="26" t="s">
        <v>102</v>
      </c>
      <c r="B21" s="25">
        <f t="shared" si="1"/>
        <v>55.5</v>
      </c>
      <c r="C21" s="33"/>
      <c r="D21" s="25">
        <f t="shared" si="0"/>
        <v>91</v>
      </c>
      <c r="E21" s="33"/>
      <c r="F21" s="16">
        <v>710</v>
      </c>
      <c r="G21" s="37"/>
      <c r="H21" s="32">
        <f>B21*C21+D21*E21+F21*G21</f>
        <v>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</row>
    <row r="22" spans="1:82" s="2" customFormat="1" x14ac:dyDescent="0.25">
      <c r="A22" s="14" t="s">
        <v>61</v>
      </c>
      <c r="B22" s="25">
        <f t="shared" si="1"/>
        <v>110</v>
      </c>
      <c r="C22" s="33"/>
      <c r="D22" s="25">
        <f t="shared" si="0"/>
        <v>200</v>
      </c>
      <c r="E22" s="33"/>
      <c r="F22" s="16">
        <v>1800</v>
      </c>
      <c r="G22" s="37"/>
      <c r="H22" s="32">
        <f>B22*C22+D22*E22+F22*G22</f>
        <v>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</row>
    <row r="23" spans="1:82" s="2" customFormat="1" x14ac:dyDescent="0.25">
      <c r="A23" s="26" t="s">
        <v>26</v>
      </c>
      <c r="B23" s="25">
        <f t="shared" si="1"/>
        <v>49</v>
      </c>
      <c r="C23" s="33"/>
      <c r="D23" s="25">
        <f t="shared" si="0"/>
        <v>78</v>
      </c>
      <c r="E23" s="33"/>
      <c r="F23" s="16">
        <v>580</v>
      </c>
      <c r="G23" s="37"/>
      <c r="H23" s="32">
        <f>B23*C23+D23*E23+F23*G23</f>
        <v>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</row>
    <row r="24" spans="1:82" s="2" customFormat="1" x14ac:dyDescent="0.25">
      <c r="A24" s="14" t="s">
        <v>24</v>
      </c>
      <c r="B24" s="25">
        <f t="shared" si="1"/>
        <v>49</v>
      </c>
      <c r="C24" s="33"/>
      <c r="D24" s="25">
        <f t="shared" si="0"/>
        <v>78</v>
      </c>
      <c r="E24" s="33"/>
      <c r="F24" s="16">
        <v>580</v>
      </c>
      <c r="G24" s="37"/>
      <c r="H24" s="32">
        <f>B24*C24+D24*E24+F24*G24</f>
        <v>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</row>
    <row r="25" spans="1:82" s="2" customFormat="1" x14ac:dyDescent="0.25">
      <c r="A25" s="14" t="s">
        <v>45</v>
      </c>
      <c r="B25" s="25">
        <f t="shared" si="1"/>
        <v>44</v>
      </c>
      <c r="C25" s="33"/>
      <c r="D25" s="25">
        <f t="shared" si="0"/>
        <v>68</v>
      </c>
      <c r="E25" s="33"/>
      <c r="F25" s="16">
        <v>480</v>
      </c>
      <c r="G25" s="37"/>
      <c r="H25" s="32">
        <f>B25*C25+D25*E25+F25*G25</f>
        <v>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</row>
    <row r="26" spans="1:82" s="2" customFormat="1" x14ac:dyDescent="0.25">
      <c r="A26" s="14" t="s">
        <v>88</v>
      </c>
      <c r="B26" s="25">
        <f t="shared" si="1"/>
        <v>49</v>
      </c>
      <c r="C26" s="33"/>
      <c r="D26" s="25">
        <f t="shared" si="0"/>
        <v>78</v>
      </c>
      <c r="E26" s="33"/>
      <c r="F26" s="16">
        <v>580</v>
      </c>
      <c r="G26" s="37"/>
      <c r="H26" s="32">
        <f>B26*C26+D26*E26+F26*G26</f>
        <v>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</row>
    <row r="27" spans="1:82" s="2" customFormat="1" x14ac:dyDescent="0.25">
      <c r="A27" s="26" t="s">
        <v>15</v>
      </c>
      <c r="B27" s="25">
        <f t="shared" si="1"/>
        <v>51</v>
      </c>
      <c r="C27" s="33"/>
      <c r="D27" s="25">
        <f t="shared" si="0"/>
        <v>82</v>
      </c>
      <c r="E27" s="33"/>
      <c r="F27" s="16">
        <v>620</v>
      </c>
      <c r="G27" s="37"/>
      <c r="H27" s="32">
        <f>B27*C27+D27*E27+F27*G27</f>
        <v>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</row>
    <row r="28" spans="1:82" s="2" customFormat="1" x14ac:dyDescent="0.25">
      <c r="A28" s="14" t="s">
        <v>87</v>
      </c>
      <c r="B28" s="25">
        <f t="shared" si="1"/>
        <v>49</v>
      </c>
      <c r="C28" s="33"/>
      <c r="D28" s="25">
        <f t="shared" si="0"/>
        <v>78</v>
      </c>
      <c r="E28" s="33"/>
      <c r="F28" s="16">
        <v>580</v>
      </c>
      <c r="G28" s="37"/>
      <c r="H28" s="32">
        <f>B28*C28+D28*E28+F28*G28</f>
        <v>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</row>
    <row r="29" spans="1:82" s="2" customFormat="1" x14ac:dyDescent="0.25">
      <c r="A29" s="14" t="s">
        <v>56</v>
      </c>
      <c r="B29" s="25">
        <f t="shared" si="1"/>
        <v>51</v>
      </c>
      <c r="C29" s="33"/>
      <c r="D29" s="25">
        <f t="shared" si="0"/>
        <v>82</v>
      </c>
      <c r="E29" s="33"/>
      <c r="F29" s="16">
        <v>620</v>
      </c>
      <c r="G29" s="37"/>
      <c r="H29" s="32">
        <f>B29*C29+D29*E29+F29*G29</f>
        <v>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</row>
    <row r="30" spans="1:82" s="2" customFormat="1" x14ac:dyDescent="0.25">
      <c r="A30" s="14" t="s">
        <v>67</v>
      </c>
      <c r="B30" s="25">
        <f t="shared" si="1"/>
        <v>120</v>
      </c>
      <c r="C30" s="33"/>
      <c r="D30" s="25">
        <f t="shared" si="0"/>
        <v>220</v>
      </c>
      <c r="E30" s="33"/>
      <c r="F30" s="16">
        <v>2000</v>
      </c>
      <c r="G30" s="37"/>
      <c r="H30" s="32">
        <f>B30*C30+D30*E30+F30*G30</f>
        <v>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</row>
    <row r="31" spans="1:82" s="2" customFormat="1" x14ac:dyDescent="0.25">
      <c r="A31" s="14" t="s">
        <v>22</v>
      </c>
      <c r="B31" s="25">
        <f t="shared" si="1"/>
        <v>95</v>
      </c>
      <c r="C31" s="33"/>
      <c r="D31" s="25">
        <f t="shared" si="0"/>
        <v>170</v>
      </c>
      <c r="E31" s="33"/>
      <c r="F31" s="16">
        <v>1500</v>
      </c>
      <c r="G31" s="37"/>
      <c r="H31" s="32">
        <f>B31*C31+D31*E31+F31*G31</f>
        <v>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</row>
    <row r="32" spans="1:82" s="2" customFormat="1" x14ac:dyDescent="0.25">
      <c r="A32" s="14" t="s">
        <v>21</v>
      </c>
      <c r="B32" s="25">
        <f t="shared" si="1"/>
        <v>40</v>
      </c>
      <c r="C32" s="33"/>
      <c r="D32" s="25">
        <f t="shared" si="0"/>
        <v>60</v>
      </c>
      <c r="E32" s="33"/>
      <c r="F32" s="16">
        <v>400</v>
      </c>
      <c r="G32" s="37"/>
      <c r="H32" s="32">
        <f>B32*C32+D32*E32+F32*G32</f>
        <v>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</row>
    <row r="33" spans="1:82" s="2" customFormat="1" x14ac:dyDescent="0.25">
      <c r="A33" s="14" t="s">
        <v>23</v>
      </c>
      <c r="B33" s="25">
        <f t="shared" si="1"/>
        <v>51</v>
      </c>
      <c r="C33" s="33"/>
      <c r="D33" s="25">
        <f t="shared" si="0"/>
        <v>82</v>
      </c>
      <c r="E33" s="33"/>
      <c r="F33" s="16">
        <v>620</v>
      </c>
      <c r="G33" s="37"/>
      <c r="H33" s="32">
        <f>B33*C33+D33*E33+F33*G33</f>
        <v>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</row>
    <row r="34" spans="1:82" s="2" customFormat="1" x14ac:dyDescent="0.25">
      <c r="A34" s="14" t="s">
        <v>66</v>
      </c>
      <c r="B34" s="25">
        <f t="shared" si="1"/>
        <v>51</v>
      </c>
      <c r="C34" s="33"/>
      <c r="D34" s="25">
        <f t="shared" si="0"/>
        <v>82</v>
      </c>
      <c r="E34" s="33"/>
      <c r="F34" s="16">
        <v>620</v>
      </c>
      <c r="G34" s="37"/>
      <c r="H34" s="32">
        <f>B34*C34+D34*E34+F34*G34</f>
        <v>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</row>
    <row r="35" spans="1:82" s="2" customFormat="1" x14ac:dyDescent="0.25">
      <c r="A35" s="14" t="s">
        <v>121</v>
      </c>
      <c r="B35" s="25">
        <f>F35/40+20</f>
        <v>70</v>
      </c>
      <c r="C35" s="33"/>
      <c r="D35" s="25">
        <f t="shared" si="0"/>
        <v>220</v>
      </c>
      <c r="E35" s="33"/>
      <c r="F35" s="16">
        <v>2000</v>
      </c>
      <c r="G35" s="37"/>
      <c r="H35" s="32">
        <f>B35*C35+D35*E35+F35*G35</f>
        <v>0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</row>
    <row r="36" spans="1:82" s="2" customFormat="1" x14ac:dyDescent="0.25">
      <c r="A36" s="26" t="s">
        <v>17</v>
      </c>
      <c r="B36" s="25">
        <f t="shared" si="1"/>
        <v>120</v>
      </c>
      <c r="C36" s="33"/>
      <c r="D36" s="25">
        <f t="shared" si="0"/>
        <v>220</v>
      </c>
      <c r="E36" s="33"/>
      <c r="F36" s="16">
        <v>2000</v>
      </c>
      <c r="G36" s="37"/>
      <c r="H36" s="32">
        <f>B36*C36+D36*E36+F36*G36</f>
        <v>0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</row>
    <row r="37" spans="1:82" s="2" customFormat="1" x14ac:dyDescent="0.25">
      <c r="A37" s="14" t="s">
        <v>64</v>
      </c>
      <c r="B37" s="25">
        <f t="shared" si="1"/>
        <v>51</v>
      </c>
      <c r="C37" s="33"/>
      <c r="D37" s="25">
        <f t="shared" si="0"/>
        <v>82</v>
      </c>
      <c r="E37" s="33"/>
      <c r="F37" s="16">
        <v>620</v>
      </c>
      <c r="G37" s="37"/>
      <c r="H37" s="32">
        <f>B37*C37+D37*E37+F37*G37</f>
        <v>0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</row>
    <row r="38" spans="1:82" s="2" customFormat="1" x14ac:dyDescent="0.25">
      <c r="A38" s="14" t="s">
        <v>84</v>
      </c>
      <c r="B38" s="25">
        <f t="shared" si="1"/>
        <v>51</v>
      </c>
      <c r="C38" s="33"/>
      <c r="D38" s="25">
        <f t="shared" si="0"/>
        <v>82</v>
      </c>
      <c r="E38" s="33"/>
      <c r="F38" s="16">
        <v>620</v>
      </c>
      <c r="G38" s="37"/>
      <c r="H38" s="32">
        <f>B38*C38+D38*E38+F38*G38</f>
        <v>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</row>
    <row r="39" spans="1:82" s="2" customFormat="1" x14ac:dyDescent="0.25">
      <c r="A39" s="26" t="s">
        <v>103</v>
      </c>
      <c r="B39" s="25">
        <f t="shared" si="1"/>
        <v>55.5</v>
      </c>
      <c r="C39" s="33"/>
      <c r="D39" s="25">
        <f t="shared" si="0"/>
        <v>91</v>
      </c>
      <c r="E39" s="33"/>
      <c r="F39" s="16">
        <v>710</v>
      </c>
      <c r="G39" s="37"/>
      <c r="H39" s="32">
        <f>B39*C39+D39*E39+F39*G39</f>
        <v>0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</row>
    <row r="40" spans="1:82" s="2" customFormat="1" x14ac:dyDescent="0.25">
      <c r="A40" s="14" t="s">
        <v>111</v>
      </c>
      <c r="B40" s="25">
        <f t="shared" si="1"/>
        <v>49</v>
      </c>
      <c r="C40" s="33"/>
      <c r="D40" s="25">
        <f t="shared" si="0"/>
        <v>78</v>
      </c>
      <c r="E40" s="33"/>
      <c r="F40" s="16">
        <v>580</v>
      </c>
      <c r="G40" s="37"/>
      <c r="H40" s="32">
        <f>B40*C40+D40*E40+F40*G40</f>
        <v>0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</row>
    <row r="41" spans="1:82" s="2" customFormat="1" x14ac:dyDescent="0.25">
      <c r="A41" s="14" t="s">
        <v>72</v>
      </c>
      <c r="B41" s="25">
        <f t="shared" si="1"/>
        <v>46.5</v>
      </c>
      <c r="C41" s="33"/>
      <c r="D41" s="25">
        <f t="shared" si="0"/>
        <v>73</v>
      </c>
      <c r="E41" s="33"/>
      <c r="F41" s="16">
        <v>530</v>
      </c>
      <c r="G41" s="37"/>
      <c r="H41" s="32">
        <f>B41*C41+D41*E41+F41*G41</f>
        <v>0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</row>
    <row r="42" spans="1:82" s="2" customFormat="1" x14ac:dyDescent="0.25">
      <c r="A42" s="26" t="s">
        <v>18</v>
      </c>
      <c r="B42" s="25">
        <f t="shared" si="1"/>
        <v>120</v>
      </c>
      <c r="C42" s="33"/>
      <c r="D42" s="25">
        <f t="shared" si="0"/>
        <v>220</v>
      </c>
      <c r="E42" s="33"/>
      <c r="F42" s="16">
        <v>2000</v>
      </c>
      <c r="G42" s="37"/>
      <c r="H42" s="32">
        <f>B42*C42+D42*E42+F42*G42</f>
        <v>0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</row>
    <row r="43" spans="1:82" s="2" customFormat="1" x14ac:dyDescent="0.25">
      <c r="A43" s="26" t="s">
        <v>28</v>
      </c>
      <c r="B43" s="25">
        <f t="shared" si="1"/>
        <v>51</v>
      </c>
      <c r="C43" s="33"/>
      <c r="D43" s="25">
        <f t="shared" si="0"/>
        <v>82</v>
      </c>
      <c r="E43" s="33"/>
      <c r="F43" s="16">
        <v>620</v>
      </c>
      <c r="G43" s="37"/>
      <c r="H43" s="32">
        <f>B43*C43+D43*E43+F43*G43</f>
        <v>0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</row>
    <row r="44" spans="1:82" s="2" customFormat="1" x14ac:dyDescent="0.25">
      <c r="A44" s="14" t="s">
        <v>40</v>
      </c>
      <c r="B44" s="25">
        <f t="shared" si="1"/>
        <v>44</v>
      </c>
      <c r="C44" s="33"/>
      <c r="D44" s="25">
        <f t="shared" si="0"/>
        <v>68</v>
      </c>
      <c r="E44" s="33"/>
      <c r="F44" s="16">
        <v>480</v>
      </c>
      <c r="G44" s="37"/>
      <c r="H44" s="32">
        <f>B44*C44+D44*E44+F44*G44</f>
        <v>0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</row>
    <row r="45" spans="1:82" s="2" customFormat="1" x14ac:dyDescent="0.25">
      <c r="A45" s="14" t="s">
        <v>94</v>
      </c>
      <c r="B45" s="25">
        <f t="shared" si="1"/>
        <v>46.5</v>
      </c>
      <c r="C45" s="33"/>
      <c r="D45" s="25">
        <f t="shared" si="0"/>
        <v>73</v>
      </c>
      <c r="E45" s="33"/>
      <c r="F45" s="16">
        <v>530</v>
      </c>
      <c r="G45" s="37"/>
      <c r="H45" s="32">
        <f>B45*C45+D45*E45+F45*G45</f>
        <v>0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</row>
    <row r="46" spans="1:82" s="2" customFormat="1" x14ac:dyDescent="0.25">
      <c r="A46" s="14" t="s">
        <v>29</v>
      </c>
      <c r="B46" s="25">
        <f t="shared" si="1"/>
        <v>55.5</v>
      </c>
      <c r="C46" s="33"/>
      <c r="D46" s="25">
        <f t="shared" si="0"/>
        <v>91</v>
      </c>
      <c r="E46" s="33"/>
      <c r="F46" s="16">
        <v>710</v>
      </c>
      <c r="G46" s="37"/>
      <c r="H46" s="32">
        <f>B46*C46+D46*E46+F46*G46</f>
        <v>0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</row>
    <row r="47" spans="1:82" s="2" customFormat="1" x14ac:dyDescent="0.25">
      <c r="A47" s="14" t="s">
        <v>115</v>
      </c>
      <c r="B47" s="25">
        <f t="shared" si="1"/>
        <v>55.5</v>
      </c>
      <c r="C47" s="33"/>
      <c r="D47" s="25">
        <f t="shared" si="0"/>
        <v>91</v>
      </c>
      <c r="E47" s="33"/>
      <c r="F47" s="16">
        <v>710</v>
      </c>
      <c r="G47" s="37"/>
      <c r="H47" s="32">
        <f>B47*C47+D47*E47+F47*G47</f>
        <v>0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</row>
    <row r="48" spans="1:82" s="2" customFormat="1" x14ac:dyDescent="0.25">
      <c r="A48" s="26" t="s">
        <v>10</v>
      </c>
      <c r="B48" s="25">
        <f t="shared" si="1"/>
        <v>51</v>
      </c>
      <c r="C48" s="33"/>
      <c r="D48" s="25">
        <f t="shared" si="0"/>
        <v>82</v>
      </c>
      <c r="E48" s="33"/>
      <c r="F48" s="16">
        <v>620</v>
      </c>
      <c r="G48" s="37"/>
      <c r="H48" s="32">
        <f>B48*C48+D48*E48+F48*G48</f>
        <v>0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</row>
    <row r="49" spans="1:82" s="2" customFormat="1" x14ac:dyDescent="0.25">
      <c r="A49" s="14" t="s">
        <v>55</v>
      </c>
      <c r="B49" s="25">
        <f t="shared" si="1"/>
        <v>40</v>
      </c>
      <c r="C49" s="33"/>
      <c r="D49" s="25">
        <f t="shared" si="0"/>
        <v>60</v>
      </c>
      <c r="E49" s="33"/>
      <c r="F49" s="16">
        <v>400</v>
      </c>
      <c r="G49" s="37"/>
      <c r="H49" s="32">
        <f>B49*C49+D49*E49+F49*G49</f>
        <v>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</row>
    <row r="50" spans="1:82" s="2" customFormat="1" x14ac:dyDescent="0.25">
      <c r="A50" s="14" t="s">
        <v>33</v>
      </c>
      <c r="B50" s="25">
        <f t="shared" si="1"/>
        <v>51</v>
      </c>
      <c r="C50" s="33"/>
      <c r="D50" s="25">
        <f t="shared" si="0"/>
        <v>82</v>
      </c>
      <c r="E50" s="33"/>
      <c r="F50" s="16">
        <v>620</v>
      </c>
      <c r="G50" s="37"/>
      <c r="H50" s="32">
        <f>B50*C50+D50*E50+F50*G50</f>
        <v>0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</row>
    <row r="51" spans="1:82" s="2" customFormat="1" x14ac:dyDescent="0.25">
      <c r="A51" s="14" t="s">
        <v>114</v>
      </c>
      <c r="B51" s="25">
        <f t="shared" si="1"/>
        <v>51</v>
      </c>
      <c r="C51" s="33"/>
      <c r="D51" s="25">
        <f t="shared" si="0"/>
        <v>82</v>
      </c>
      <c r="E51" s="33"/>
      <c r="F51" s="16">
        <v>620</v>
      </c>
      <c r="G51" s="37"/>
      <c r="H51" s="32">
        <f>B51*C51+D51*E51+F51*G51</f>
        <v>0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</row>
    <row r="52" spans="1:82" s="2" customFormat="1" x14ac:dyDescent="0.25">
      <c r="A52" s="26" t="s">
        <v>19</v>
      </c>
      <c r="B52" s="25">
        <f t="shared" si="1"/>
        <v>70</v>
      </c>
      <c r="C52" s="33"/>
      <c r="D52" s="25">
        <f t="shared" si="0"/>
        <v>120</v>
      </c>
      <c r="E52" s="33"/>
      <c r="F52" s="16">
        <v>1000</v>
      </c>
      <c r="G52" s="37"/>
      <c r="H52" s="32">
        <f>B52*C52+D52*E52+F52*G52</f>
        <v>0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</row>
    <row r="53" spans="1:82" s="2" customFormat="1" x14ac:dyDescent="0.25">
      <c r="A53" s="14" t="s">
        <v>50</v>
      </c>
      <c r="B53" s="25">
        <f t="shared" si="1"/>
        <v>120</v>
      </c>
      <c r="C53" s="33"/>
      <c r="D53" s="25">
        <f t="shared" si="0"/>
        <v>220</v>
      </c>
      <c r="E53" s="33"/>
      <c r="F53" s="16">
        <v>2000</v>
      </c>
      <c r="G53" s="37"/>
      <c r="H53" s="32">
        <f>B53*C53+D53*E53+F53*G53</f>
        <v>0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</row>
    <row r="54" spans="1:82" s="2" customFormat="1" x14ac:dyDescent="0.25">
      <c r="A54" s="14" t="s">
        <v>16</v>
      </c>
      <c r="B54" s="25">
        <f t="shared" si="1"/>
        <v>95</v>
      </c>
      <c r="C54" s="33"/>
      <c r="D54" s="25">
        <f t="shared" si="0"/>
        <v>170</v>
      </c>
      <c r="E54" s="33"/>
      <c r="F54" s="16">
        <v>1500</v>
      </c>
      <c r="G54" s="37"/>
      <c r="H54" s="32">
        <f>B54*C54+D54*E54+F54*G54</f>
        <v>0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</row>
    <row r="55" spans="1:82" s="2" customFormat="1" x14ac:dyDescent="0.25">
      <c r="A55" s="14" t="s">
        <v>49</v>
      </c>
      <c r="B55" s="25">
        <f t="shared" si="1"/>
        <v>55.5</v>
      </c>
      <c r="C55" s="33"/>
      <c r="D55" s="25">
        <f t="shared" si="0"/>
        <v>91</v>
      </c>
      <c r="E55" s="33"/>
      <c r="F55" s="16">
        <v>710</v>
      </c>
      <c r="G55" s="37"/>
      <c r="H55" s="32">
        <f>B55*C55+D55*E55+F55*G55</f>
        <v>0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</row>
    <row r="56" spans="1:82" s="2" customFormat="1" x14ac:dyDescent="0.25">
      <c r="A56" s="14" t="s">
        <v>39</v>
      </c>
      <c r="B56" s="25">
        <f t="shared" si="1"/>
        <v>44</v>
      </c>
      <c r="C56" s="33"/>
      <c r="D56" s="25">
        <f t="shared" si="0"/>
        <v>68</v>
      </c>
      <c r="E56" s="33"/>
      <c r="F56" s="16">
        <v>480</v>
      </c>
      <c r="G56" s="37"/>
      <c r="H56" s="32">
        <f>B56*C56+D56*E56+F56*G56</f>
        <v>0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</row>
    <row r="57" spans="1:82" s="2" customFormat="1" x14ac:dyDescent="0.25">
      <c r="A57" s="26" t="s">
        <v>112</v>
      </c>
      <c r="B57" s="25">
        <f t="shared" si="1"/>
        <v>70</v>
      </c>
      <c r="C57" s="33"/>
      <c r="D57" s="25">
        <f t="shared" si="0"/>
        <v>120</v>
      </c>
      <c r="E57" s="33"/>
      <c r="F57" s="16">
        <v>1000</v>
      </c>
      <c r="G57" s="37"/>
      <c r="H57" s="32">
        <f>B57*C57+D57*E57+F57*G57</f>
        <v>0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</row>
    <row r="58" spans="1:82" s="2" customFormat="1" x14ac:dyDescent="0.25">
      <c r="A58" s="26" t="s">
        <v>44</v>
      </c>
      <c r="B58" s="25">
        <f t="shared" si="1"/>
        <v>51</v>
      </c>
      <c r="C58" s="33"/>
      <c r="D58" s="25">
        <f t="shared" si="0"/>
        <v>82</v>
      </c>
      <c r="E58" s="33"/>
      <c r="F58" s="16">
        <v>620</v>
      </c>
      <c r="G58" s="37"/>
      <c r="H58" s="32">
        <f>B58*C58+D58*E58+F58*G58</f>
        <v>0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</row>
    <row r="59" spans="1:82" s="2" customFormat="1" x14ac:dyDescent="0.25">
      <c r="A59" s="14" t="s">
        <v>8</v>
      </c>
      <c r="B59" s="25">
        <f t="shared" si="1"/>
        <v>51</v>
      </c>
      <c r="C59" s="33"/>
      <c r="D59" s="25">
        <f t="shared" si="0"/>
        <v>82</v>
      </c>
      <c r="E59" s="33"/>
      <c r="F59" s="16">
        <v>620</v>
      </c>
      <c r="G59" s="37"/>
      <c r="H59" s="32">
        <f>B59*C59+D59*E59+F59*G59</f>
        <v>0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</row>
    <row r="60" spans="1:82" s="2" customFormat="1" x14ac:dyDescent="0.25">
      <c r="A60" s="14" t="s">
        <v>60</v>
      </c>
      <c r="B60" s="25">
        <f t="shared" si="1"/>
        <v>51</v>
      </c>
      <c r="C60" s="33"/>
      <c r="D60" s="25">
        <f t="shared" si="0"/>
        <v>82</v>
      </c>
      <c r="E60" s="33"/>
      <c r="F60" s="16">
        <v>620</v>
      </c>
      <c r="G60" s="37"/>
      <c r="H60" s="32">
        <f>B60*C60+D60*E60+F60*G60</f>
        <v>0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</row>
    <row r="61" spans="1:82" s="2" customFormat="1" x14ac:dyDescent="0.25">
      <c r="A61" s="14" t="s">
        <v>82</v>
      </c>
      <c r="B61" s="25">
        <f t="shared" si="1"/>
        <v>60</v>
      </c>
      <c r="C61" s="33"/>
      <c r="D61" s="25">
        <f t="shared" ref="D61:D119" si="2">F61/10+20</f>
        <v>100</v>
      </c>
      <c r="E61" s="33"/>
      <c r="F61" s="16">
        <v>800</v>
      </c>
      <c r="G61" s="37"/>
      <c r="H61" s="32">
        <f>B61*C61+D61*E61+F61*G61</f>
        <v>0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</row>
    <row r="62" spans="1:82" s="2" customFormat="1" x14ac:dyDescent="0.25">
      <c r="A62" s="26" t="s">
        <v>89</v>
      </c>
      <c r="B62" s="25">
        <f t="shared" si="1"/>
        <v>95</v>
      </c>
      <c r="C62" s="33"/>
      <c r="D62" s="25">
        <f t="shared" si="2"/>
        <v>170</v>
      </c>
      <c r="E62" s="33"/>
      <c r="F62" s="16">
        <v>1500</v>
      </c>
      <c r="G62" s="37"/>
      <c r="H62" s="32">
        <f>B62*C62+D62*E62+F62*G62</f>
        <v>0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</row>
    <row r="63" spans="1:82" s="2" customFormat="1" x14ac:dyDescent="0.25">
      <c r="A63" s="26" t="s">
        <v>90</v>
      </c>
      <c r="B63" s="25">
        <f t="shared" si="1"/>
        <v>95</v>
      </c>
      <c r="C63" s="33"/>
      <c r="D63" s="25">
        <f t="shared" si="2"/>
        <v>170</v>
      </c>
      <c r="E63" s="33"/>
      <c r="F63" s="16">
        <v>1500</v>
      </c>
      <c r="G63" s="37"/>
      <c r="H63" s="32">
        <f>B63*C63+D63*E63+F63*G63</f>
        <v>0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</row>
    <row r="64" spans="1:82" s="2" customFormat="1" x14ac:dyDescent="0.25">
      <c r="A64" s="14" t="s">
        <v>59</v>
      </c>
      <c r="B64" s="25">
        <f t="shared" si="1"/>
        <v>51</v>
      </c>
      <c r="C64" s="33"/>
      <c r="D64" s="25">
        <f t="shared" si="2"/>
        <v>82</v>
      </c>
      <c r="E64" s="33"/>
      <c r="F64" s="16">
        <v>620</v>
      </c>
      <c r="G64" s="37"/>
      <c r="H64" s="32">
        <f>B64*C64+D64*E64+F64*G64</f>
        <v>0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</row>
    <row r="65" spans="1:82" s="2" customFormat="1" x14ac:dyDescent="0.25">
      <c r="A65" s="14" t="s">
        <v>20</v>
      </c>
      <c r="B65" s="25">
        <f t="shared" si="1"/>
        <v>70</v>
      </c>
      <c r="C65" s="33"/>
      <c r="D65" s="25">
        <f t="shared" si="2"/>
        <v>120</v>
      </c>
      <c r="E65" s="33"/>
      <c r="F65" s="16">
        <v>1000</v>
      </c>
      <c r="G65" s="37"/>
      <c r="H65" s="32">
        <f>B65*C65+D65*E65+F65*G65</f>
        <v>0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</row>
    <row r="66" spans="1:82" s="2" customFormat="1" x14ac:dyDescent="0.25">
      <c r="A66" s="14" t="s">
        <v>71</v>
      </c>
      <c r="B66" s="25">
        <f t="shared" si="1"/>
        <v>60</v>
      </c>
      <c r="C66" s="33"/>
      <c r="D66" s="25">
        <f t="shared" si="2"/>
        <v>100</v>
      </c>
      <c r="E66" s="33"/>
      <c r="F66" s="16">
        <v>800</v>
      </c>
      <c r="G66" s="37"/>
      <c r="H66" s="32">
        <f>B66*C66+D66*E66+F66*G66</f>
        <v>0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</row>
    <row r="67" spans="1:82" s="2" customFormat="1" x14ac:dyDescent="0.25">
      <c r="A67" s="26" t="s">
        <v>14</v>
      </c>
      <c r="B67" s="25">
        <f t="shared" si="1"/>
        <v>44</v>
      </c>
      <c r="C67" s="33"/>
      <c r="D67" s="25">
        <f t="shared" si="2"/>
        <v>68</v>
      </c>
      <c r="E67" s="33"/>
      <c r="F67" s="16">
        <v>480</v>
      </c>
      <c r="G67" s="37"/>
      <c r="H67" s="32">
        <f>B67*C67+D67*E67+F67*G67</f>
        <v>0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</row>
    <row r="68" spans="1:82" s="2" customFormat="1" x14ac:dyDescent="0.25">
      <c r="A68" s="14" t="s">
        <v>93</v>
      </c>
      <c r="B68" s="25">
        <f t="shared" si="1"/>
        <v>49</v>
      </c>
      <c r="C68" s="33"/>
      <c r="D68" s="25">
        <f t="shared" si="2"/>
        <v>78</v>
      </c>
      <c r="E68" s="33"/>
      <c r="F68" s="16">
        <v>580</v>
      </c>
      <c r="G68" s="37"/>
      <c r="H68" s="32">
        <f>B68*C68+D68*E68+F68*G68</f>
        <v>0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</row>
    <row r="69" spans="1:82" s="2" customFormat="1" x14ac:dyDescent="0.25">
      <c r="A69" s="14" t="s">
        <v>98</v>
      </c>
      <c r="B69" s="25">
        <f t="shared" si="1"/>
        <v>46.5</v>
      </c>
      <c r="C69" s="33"/>
      <c r="D69" s="25">
        <f t="shared" si="2"/>
        <v>73</v>
      </c>
      <c r="E69" s="33"/>
      <c r="F69" s="16">
        <v>530</v>
      </c>
      <c r="G69" s="37"/>
      <c r="H69" s="32">
        <f>B69*C69+D69*E69+F69*G69</f>
        <v>0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</row>
    <row r="70" spans="1:82" s="2" customFormat="1" x14ac:dyDescent="0.25">
      <c r="A70" s="26" t="s">
        <v>43</v>
      </c>
      <c r="B70" s="25">
        <f t="shared" ref="B70:B119" si="3">F70/20+20</f>
        <v>44</v>
      </c>
      <c r="C70" s="33"/>
      <c r="D70" s="25">
        <f t="shared" si="2"/>
        <v>68</v>
      </c>
      <c r="E70" s="33"/>
      <c r="F70" s="16">
        <v>480</v>
      </c>
      <c r="G70" s="37"/>
      <c r="H70" s="32">
        <f>B70*C70+D70*E70+F70*G70</f>
        <v>0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</row>
    <row r="71" spans="1:82" s="2" customFormat="1" x14ac:dyDescent="0.25">
      <c r="A71" s="14" t="s">
        <v>73</v>
      </c>
      <c r="B71" s="25">
        <f t="shared" si="3"/>
        <v>42</v>
      </c>
      <c r="C71" s="33"/>
      <c r="D71" s="25">
        <f t="shared" si="2"/>
        <v>64</v>
      </c>
      <c r="E71" s="33"/>
      <c r="F71" s="16">
        <v>440</v>
      </c>
      <c r="G71" s="37"/>
      <c r="H71" s="32">
        <f>B71*C71+D71*E71+F71*G71</f>
        <v>0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</row>
    <row r="72" spans="1:82" s="2" customFormat="1" x14ac:dyDescent="0.25">
      <c r="A72" s="14" t="s">
        <v>105</v>
      </c>
      <c r="B72" s="25">
        <f t="shared" si="3"/>
        <v>55.5</v>
      </c>
      <c r="C72" s="33"/>
      <c r="D72" s="25">
        <f t="shared" si="2"/>
        <v>91</v>
      </c>
      <c r="E72" s="33"/>
      <c r="F72" s="16">
        <v>710</v>
      </c>
      <c r="G72" s="37"/>
      <c r="H72" s="32">
        <f>B72*C72+D72*E72+F72*G72</f>
        <v>0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</row>
    <row r="73" spans="1:82" s="2" customFormat="1" x14ac:dyDescent="0.25">
      <c r="A73" s="14" t="s">
        <v>9</v>
      </c>
      <c r="B73" s="25">
        <f t="shared" si="3"/>
        <v>95</v>
      </c>
      <c r="C73" s="33"/>
      <c r="D73" s="25">
        <f t="shared" si="2"/>
        <v>170</v>
      </c>
      <c r="E73" s="33"/>
      <c r="F73" s="16">
        <v>1500</v>
      </c>
      <c r="G73" s="37"/>
      <c r="H73" s="32">
        <f>B73*C73+D73*E73+F73*G73</f>
        <v>0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</row>
    <row r="74" spans="1:82" s="2" customFormat="1" x14ac:dyDescent="0.25">
      <c r="A74" s="14" t="s">
        <v>100</v>
      </c>
      <c r="B74" s="25">
        <f t="shared" si="3"/>
        <v>44</v>
      </c>
      <c r="C74" s="33"/>
      <c r="D74" s="25">
        <f t="shared" si="2"/>
        <v>68</v>
      </c>
      <c r="E74" s="33"/>
      <c r="F74" s="16">
        <v>480</v>
      </c>
      <c r="G74" s="37"/>
      <c r="H74" s="32">
        <f>B74*C74+D74*E74+F74*G74</f>
        <v>0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</row>
    <row r="75" spans="1:82" s="2" customFormat="1" x14ac:dyDescent="0.25">
      <c r="A75" s="26" t="s">
        <v>108</v>
      </c>
      <c r="B75" s="25">
        <f t="shared" si="3"/>
        <v>46.5</v>
      </c>
      <c r="C75" s="33"/>
      <c r="D75" s="25">
        <f t="shared" si="2"/>
        <v>73</v>
      </c>
      <c r="E75" s="33"/>
      <c r="F75" s="16">
        <v>530</v>
      </c>
      <c r="G75" s="37"/>
      <c r="H75" s="32">
        <f>B75*C75+D75*E75+F75*G75</f>
        <v>0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</row>
    <row r="76" spans="1:82" s="2" customFormat="1" x14ac:dyDescent="0.25">
      <c r="A76" s="14" t="s">
        <v>46</v>
      </c>
      <c r="B76" s="25">
        <f t="shared" si="3"/>
        <v>51</v>
      </c>
      <c r="C76" s="33"/>
      <c r="D76" s="25">
        <f t="shared" si="2"/>
        <v>82</v>
      </c>
      <c r="E76" s="33"/>
      <c r="F76" s="16">
        <v>620</v>
      </c>
      <c r="G76" s="37"/>
      <c r="H76" s="32">
        <f>B76*C76+D76*E76+F76*G76</f>
        <v>0</v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</row>
    <row r="77" spans="1:82" s="2" customFormat="1" x14ac:dyDescent="0.25">
      <c r="A77" s="14" t="s">
        <v>113</v>
      </c>
      <c r="B77" s="25">
        <f t="shared" si="3"/>
        <v>70</v>
      </c>
      <c r="C77" s="33"/>
      <c r="D77" s="25">
        <f t="shared" si="2"/>
        <v>120</v>
      </c>
      <c r="E77" s="33"/>
      <c r="F77" s="16">
        <v>1000</v>
      </c>
      <c r="G77" s="37"/>
      <c r="H77" s="32">
        <f>B77*C77+D77*E77+F77*G77</f>
        <v>0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</row>
    <row r="78" spans="1:82" s="2" customFormat="1" x14ac:dyDescent="0.25">
      <c r="A78" s="14" t="s">
        <v>97</v>
      </c>
      <c r="B78" s="25">
        <f t="shared" si="3"/>
        <v>32.5</v>
      </c>
      <c r="C78" s="33"/>
      <c r="D78" s="25">
        <f t="shared" si="2"/>
        <v>45</v>
      </c>
      <c r="E78" s="33"/>
      <c r="F78" s="16">
        <v>250</v>
      </c>
      <c r="G78" s="37"/>
      <c r="H78" s="32">
        <f>B78*C78+D78*E78+F78*G78</f>
        <v>0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</row>
    <row r="79" spans="1:82" s="2" customFormat="1" x14ac:dyDescent="0.25">
      <c r="A79" s="14" t="s">
        <v>83</v>
      </c>
      <c r="B79" s="25">
        <f t="shared" si="3"/>
        <v>95</v>
      </c>
      <c r="C79" s="33"/>
      <c r="D79" s="25">
        <f t="shared" si="2"/>
        <v>170</v>
      </c>
      <c r="E79" s="33"/>
      <c r="F79" s="16">
        <v>1500</v>
      </c>
      <c r="G79" s="37"/>
      <c r="H79" s="32">
        <f>B79*C79+D79*E79+F79*G79</f>
        <v>0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</row>
    <row r="80" spans="1:82" s="2" customFormat="1" x14ac:dyDescent="0.25">
      <c r="A80" s="14" t="s">
        <v>31</v>
      </c>
      <c r="B80" s="25">
        <f t="shared" si="3"/>
        <v>55.5</v>
      </c>
      <c r="C80" s="33"/>
      <c r="D80" s="25">
        <f t="shared" si="2"/>
        <v>91</v>
      </c>
      <c r="E80" s="33"/>
      <c r="F80" s="16">
        <v>710</v>
      </c>
      <c r="G80" s="37"/>
      <c r="H80" s="32">
        <f>B80*C80+D80*E80+F80*G80</f>
        <v>0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</row>
    <row r="81" spans="1:82" s="2" customFormat="1" x14ac:dyDescent="0.25">
      <c r="A81" s="14" t="s">
        <v>35</v>
      </c>
      <c r="B81" s="25">
        <f t="shared" si="3"/>
        <v>49</v>
      </c>
      <c r="C81" s="33"/>
      <c r="D81" s="25">
        <f t="shared" si="2"/>
        <v>78</v>
      </c>
      <c r="E81" s="33"/>
      <c r="F81" s="16">
        <v>580</v>
      </c>
      <c r="G81" s="37"/>
      <c r="H81" s="32">
        <f>B81*C81+D81*E81+F81*G81</f>
        <v>0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</row>
    <row r="82" spans="1:82" s="2" customFormat="1" x14ac:dyDescent="0.25">
      <c r="A82" s="26" t="s">
        <v>36</v>
      </c>
      <c r="B82" s="25">
        <f t="shared" si="3"/>
        <v>51</v>
      </c>
      <c r="C82" s="33"/>
      <c r="D82" s="25">
        <f t="shared" si="2"/>
        <v>82</v>
      </c>
      <c r="E82" s="33"/>
      <c r="F82" s="16">
        <v>620</v>
      </c>
      <c r="G82" s="37"/>
      <c r="H82" s="32">
        <f>B82*C82+D82*E82+F82*G82</f>
        <v>0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</row>
    <row r="83" spans="1:82" s="2" customFormat="1" x14ac:dyDescent="0.25">
      <c r="A83" s="29" t="s">
        <v>51</v>
      </c>
      <c r="B83" s="25">
        <f t="shared" si="3"/>
        <v>120</v>
      </c>
      <c r="C83" s="33"/>
      <c r="D83" s="25">
        <f t="shared" si="2"/>
        <v>220</v>
      </c>
      <c r="E83" s="36"/>
      <c r="F83" s="16">
        <v>2000</v>
      </c>
      <c r="G83" s="37"/>
      <c r="H83" s="32">
        <f>B83*C83+D83*E83+F83*G83</f>
        <v>0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</row>
    <row r="84" spans="1:82" s="2" customFormat="1" x14ac:dyDescent="0.25">
      <c r="A84" s="14" t="s">
        <v>95</v>
      </c>
      <c r="B84" s="25">
        <f t="shared" si="3"/>
        <v>46.5</v>
      </c>
      <c r="C84" s="33"/>
      <c r="D84" s="25">
        <f t="shared" si="2"/>
        <v>73</v>
      </c>
      <c r="E84" s="33"/>
      <c r="F84" s="24">
        <v>530</v>
      </c>
      <c r="G84" s="17"/>
      <c r="H84" s="32">
        <f>B84*C84+D84*E84+F84*G84</f>
        <v>0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</row>
    <row r="85" spans="1:82" s="2" customFormat="1" x14ac:dyDescent="0.25">
      <c r="A85" s="14" t="s">
        <v>38</v>
      </c>
      <c r="B85" s="25">
        <f t="shared" si="3"/>
        <v>51</v>
      </c>
      <c r="C85" s="33"/>
      <c r="D85" s="25">
        <f t="shared" si="2"/>
        <v>82</v>
      </c>
      <c r="E85" s="33"/>
      <c r="F85" s="24">
        <v>620</v>
      </c>
      <c r="G85" s="17"/>
      <c r="H85" s="32">
        <f>B85*C85+D85*E85+F85*G85</f>
        <v>0</v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</row>
    <row r="86" spans="1:82" s="2" customFormat="1" x14ac:dyDescent="0.25">
      <c r="A86" s="14" t="s">
        <v>30</v>
      </c>
      <c r="B86" s="25">
        <f t="shared" si="3"/>
        <v>51</v>
      </c>
      <c r="C86" s="33"/>
      <c r="D86" s="25">
        <f t="shared" si="2"/>
        <v>82</v>
      </c>
      <c r="E86" s="33"/>
      <c r="F86" s="24">
        <v>620</v>
      </c>
      <c r="G86" s="17"/>
      <c r="H86" s="32">
        <f>B86*C86+D86*E86+F86*G86</f>
        <v>0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</row>
    <row r="87" spans="1:82" s="2" customFormat="1" x14ac:dyDescent="0.25">
      <c r="A87" s="14" t="s">
        <v>32</v>
      </c>
      <c r="B87" s="25">
        <f t="shared" si="3"/>
        <v>49</v>
      </c>
      <c r="C87" s="33"/>
      <c r="D87" s="25">
        <f t="shared" si="2"/>
        <v>78</v>
      </c>
      <c r="E87" s="33"/>
      <c r="F87" s="24">
        <v>580</v>
      </c>
      <c r="G87" s="17"/>
      <c r="H87" s="32">
        <f>B87*C87+D87*E87+F87*G87</f>
        <v>0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</row>
    <row r="88" spans="1:82" s="2" customFormat="1" x14ac:dyDescent="0.25">
      <c r="A88" s="26" t="s">
        <v>107</v>
      </c>
      <c r="B88" s="25">
        <f t="shared" si="3"/>
        <v>55.5</v>
      </c>
      <c r="C88" s="33"/>
      <c r="D88" s="25">
        <f t="shared" si="2"/>
        <v>91</v>
      </c>
      <c r="E88" s="33"/>
      <c r="F88" s="24">
        <v>710</v>
      </c>
      <c r="G88" s="17"/>
      <c r="H88" s="32">
        <f>B88*C88+D88*E88+F88*G88</f>
        <v>0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</row>
    <row r="89" spans="1:82" s="2" customFormat="1" x14ac:dyDescent="0.25">
      <c r="A89" s="26" t="s">
        <v>25</v>
      </c>
      <c r="B89" s="25">
        <f t="shared" si="3"/>
        <v>49</v>
      </c>
      <c r="C89" s="33"/>
      <c r="D89" s="25">
        <f t="shared" si="2"/>
        <v>78</v>
      </c>
      <c r="E89" s="33"/>
      <c r="F89" s="24">
        <v>580</v>
      </c>
      <c r="G89" s="17"/>
      <c r="H89" s="32">
        <f>B89*C89+D89*E89+F89*G89</f>
        <v>0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</row>
    <row r="90" spans="1:82" s="2" customFormat="1" x14ac:dyDescent="0.25">
      <c r="A90" s="14" t="s">
        <v>68</v>
      </c>
      <c r="B90" s="25">
        <f t="shared" si="3"/>
        <v>55.5</v>
      </c>
      <c r="C90" s="33"/>
      <c r="D90" s="25">
        <f t="shared" si="2"/>
        <v>91</v>
      </c>
      <c r="E90" s="33"/>
      <c r="F90" s="24">
        <v>710</v>
      </c>
      <c r="G90" s="17"/>
      <c r="H90" s="32">
        <f>B90*C90+D90*E90+F90*G90</f>
        <v>0</v>
      </c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</row>
    <row r="91" spans="1:82" s="2" customFormat="1" x14ac:dyDescent="0.25">
      <c r="A91" s="14" t="s">
        <v>109</v>
      </c>
      <c r="B91" s="25">
        <f t="shared" si="3"/>
        <v>60</v>
      </c>
      <c r="C91" s="33"/>
      <c r="D91" s="25">
        <f t="shared" si="2"/>
        <v>100</v>
      </c>
      <c r="E91" s="33"/>
      <c r="F91" s="24">
        <v>800</v>
      </c>
      <c r="G91" s="17"/>
      <c r="H91" s="32">
        <f>B91*C91+D91*E91+F91*G91</f>
        <v>0</v>
      </c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</row>
    <row r="92" spans="1:82" s="2" customFormat="1" x14ac:dyDescent="0.25">
      <c r="A92" s="26" t="s">
        <v>11</v>
      </c>
      <c r="B92" s="25">
        <f t="shared" si="3"/>
        <v>51</v>
      </c>
      <c r="C92" s="33"/>
      <c r="D92" s="25">
        <f t="shared" si="2"/>
        <v>82</v>
      </c>
      <c r="E92" s="33"/>
      <c r="F92" s="24">
        <v>620</v>
      </c>
      <c r="G92" s="17"/>
      <c r="H92" s="32">
        <f>B92*C92+D92*E92+F92*G92</f>
        <v>0</v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</row>
    <row r="93" spans="1:82" s="2" customFormat="1" x14ac:dyDescent="0.25">
      <c r="A93" s="26" t="s">
        <v>13</v>
      </c>
      <c r="B93" s="25">
        <f t="shared" si="3"/>
        <v>51</v>
      </c>
      <c r="C93" s="33"/>
      <c r="D93" s="25">
        <f t="shared" si="2"/>
        <v>82</v>
      </c>
      <c r="E93" s="33"/>
      <c r="F93" s="24">
        <v>620</v>
      </c>
      <c r="G93" s="17"/>
      <c r="H93" s="32">
        <f>B93*C93+D93*E93+F93*G93</f>
        <v>0</v>
      </c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</row>
    <row r="94" spans="1:82" s="2" customFormat="1" x14ac:dyDescent="0.25">
      <c r="A94" s="14" t="s">
        <v>65</v>
      </c>
      <c r="B94" s="25">
        <f t="shared" si="3"/>
        <v>51</v>
      </c>
      <c r="C94" s="33"/>
      <c r="D94" s="25">
        <f t="shared" si="2"/>
        <v>82</v>
      </c>
      <c r="E94" s="33"/>
      <c r="F94" s="24">
        <v>620</v>
      </c>
      <c r="G94" s="17"/>
      <c r="H94" s="32">
        <f>B94*C94+D94*E94+F94*G94</f>
        <v>0</v>
      </c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</row>
    <row r="95" spans="1:82" s="2" customFormat="1" x14ac:dyDescent="0.25">
      <c r="A95" s="14" t="s">
        <v>41</v>
      </c>
      <c r="B95" s="25">
        <f t="shared" si="3"/>
        <v>55.5</v>
      </c>
      <c r="C95" s="33"/>
      <c r="D95" s="25">
        <f t="shared" si="2"/>
        <v>91</v>
      </c>
      <c r="E95" s="33"/>
      <c r="F95" s="24">
        <v>710</v>
      </c>
      <c r="G95" s="17"/>
      <c r="H95" s="32">
        <f>B95*C95+D95*E95+F95*G95</f>
        <v>0</v>
      </c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</row>
    <row r="96" spans="1:82" s="2" customFormat="1" x14ac:dyDescent="0.25">
      <c r="A96" s="14" t="s">
        <v>63</v>
      </c>
      <c r="B96" s="25">
        <f t="shared" si="3"/>
        <v>51</v>
      </c>
      <c r="C96" s="33"/>
      <c r="D96" s="25">
        <f t="shared" si="2"/>
        <v>82</v>
      </c>
      <c r="E96" s="33"/>
      <c r="F96" s="24">
        <v>620</v>
      </c>
      <c r="G96" s="17"/>
      <c r="H96" s="32">
        <f>B96*C96+D96*E96+F96*G96</f>
        <v>0</v>
      </c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</row>
    <row r="97" spans="1:82" s="2" customFormat="1" x14ac:dyDescent="0.25">
      <c r="A97" s="14" t="s">
        <v>110</v>
      </c>
      <c r="B97" s="25">
        <f t="shared" si="3"/>
        <v>49</v>
      </c>
      <c r="C97" s="33"/>
      <c r="D97" s="25">
        <f t="shared" si="2"/>
        <v>78</v>
      </c>
      <c r="E97" s="33"/>
      <c r="F97" s="24">
        <v>580</v>
      </c>
      <c r="G97" s="17"/>
      <c r="H97" s="32">
        <f>B97*C97+D97*E97+F97*G97</f>
        <v>0</v>
      </c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</row>
    <row r="98" spans="1:82" s="2" customFormat="1" x14ac:dyDescent="0.25">
      <c r="A98" s="14" t="s">
        <v>69</v>
      </c>
      <c r="B98" s="25">
        <f t="shared" si="3"/>
        <v>55.5</v>
      </c>
      <c r="C98" s="33"/>
      <c r="D98" s="25">
        <f t="shared" si="2"/>
        <v>91</v>
      </c>
      <c r="E98" s="33"/>
      <c r="F98" s="24">
        <v>710</v>
      </c>
      <c r="G98" s="17"/>
      <c r="H98" s="32">
        <f>B98*C98+D98*E98+F98*G98</f>
        <v>0</v>
      </c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</row>
    <row r="99" spans="1:82" s="2" customFormat="1" x14ac:dyDescent="0.25">
      <c r="A99" s="14" t="s">
        <v>106</v>
      </c>
      <c r="B99" s="25">
        <f t="shared" si="3"/>
        <v>49</v>
      </c>
      <c r="C99" s="33"/>
      <c r="D99" s="25">
        <f t="shared" si="2"/>
        <v>78</v>
      </c>
      <c r="E99" s="33"/>
      <c r="F99" s="24">
        <v>580</v>
      </c>
      <c r="G99" s="17"/>
      <c r="H99" s="32">
        <f>B99*C99+D99*E99+F99*G99</f>
        <v>0</v>
      </c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</row>
    <row r="100" spans="1:82" s="2" customFormat="1" x14ac:dyDescent="0.25">
      <c r="A100" s="14" t="s">
        <v>99</v>
      </c>
      <c r="B100" s="25">
        <f t="shared" si="3"/>
        <v>55.5</v>
      </c>
      <c r="C100" s="33"/>
      <c r="D100" s="25">
        <f t="shared" si="2"/>
        <v>91</v>
      </c>
      <c r="E100" s="33"/>
      <c r="F100" s="24">
        <v>710</v>
      </c>
      <c r="G100" s="17"/>
      <c r="H100" s="32">
        <f>B100*C100+D100*E100+F100*G100</f>
        <v>0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</row>
    <row r="101" spans="1:82" s="2" customFormat="1" x14ac:dyDescent="0.25">
      <c r="A101" s="26" t="s">
        <v>86</v>
      </c>
      <c r="B101" s="25">
        <f t="shared" si="3"/>
        <v>120</v>
      </c>
      <c r="C101" s="33"/>
      <c r="D101" s="25">
        <f t="shared" si="2"/>
        <v>220</v>
      </c>
      <c r="E101" s="33"/>
      <c r="F101" s="24">
        <v>2000</v>
      </c>
      <c r="G101" s="17"/>
      <c r="H101" s="32">
        <f>B101*C101+D101*E101+F101*G101</f>
        <v>0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</row>
    <row r="102" spans="1:82" s="2" customFormat="1" x14ac:dyDescent="0.25">
      <c r="A102" s="14" t="s">
        <v>85</v>
      </c>
      <c r="B102" s="25">
        <f t="shared" si="3"/>
        <v>95</v>
      </c>
      <c r="C102" s="33"/>
      <c r="D102" s="25">
        <f t="shared" si="2"/>
        <v>170</v>
      </c>
      <c r="E102" s="33"/>
      <c r="F102" s="24">
        <v>1500</v>
      </c>
      <c r="G102" s="17"/>
      <c r="H102" s="32">
        <f>B102*C102+D102*E102+F102*G102</f>
        <v>0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</row>
    <row r="103" spans="1:82" s="2" customFormat="1" x14ac:dyDescent="0.25">
      <c r="A103" s="26" t="s">
        <v>47</v>
      </c>
      <c r="B103" s="25">
        <f t="shared" si="3"/>
        <v>51</v>
      </c>
      <c r="C103" s="33"/>
      <c r="D103" s="25">
        <f t="shared" si="2"/>
        <v>82</v>
      </c>
      <c r="E103" s="33"/>
      <c r="F103" s="24">
        <v>620</v>
      </c>
      <c r="G103" s="17"/>
      <c r="H103" s="32">
        <f>B103*C103+D103*E103+F103*G103</f>
        <v>0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</row>
    <row r="104" spans="1:82" s="2" customFormat="1" x14ac:dyDescent="0.25">
      <c r="A104" s="14" t="s">
        <v>96</v>
      </c>
      <c r="B104" s="25">
        <f t="shared" si="3"/>
        <v>49</v>
      </c>
      <c r="C104" s="33"/>
      <c r="D104" s="25">
        <f t="shared" si="2"/>
        <v>78</v>
      </c>
      <c r="E104" s="33"/>
      <c r="F104" s="24">
        <v>580</v>
      </c>
      <c r="G104" s="17"/>
      <c r="H104" s="32">
        <f>B104*C104+D104*E104+F104*G104</f>
        <v>0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</row>
    <row r="105" spans="1:82" s="2" customFormat="1" x14ac:dyDescent="0.25">
      <c r="A105" s="26" t="s">
        <v>12</v>
      </c>
      <c r="B105" s="25">
        <f t="shared" si="3"/>
        <v>49</v>
      </c>
      <c r="C105" s="33"/>
      <c r="D105" s="25">
        <f t="shared" si="2"/>
        <v>78</v>
      </c>
      <c r="E105" s="33"/>
      <c r="F105" s="24">
        <v>580</v>
      </c>
      <c r="G105" s="17"/>
      <c r="H105" s="32">
        <f>B105*C105+D105*E105+F105*G105</f>
        <v>0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</row>
    <row r="106" spans="1:82" s="2" customFormat="1" x14ac:dyDescent="0.25">
      <c r="A106" s="26" t="s">
        <v>118</v>
      </c>
      <c r="B106" s="25">
        <f t="shared" si="3"/>
        <v>49</v>
      </c>
      <c r="C106" s="33"/>
      <c r="D106" s="25">
        <f t="shared" si="2"/>
        <v>78</v>
      </c>
      <c r="E106" s="33"/>
      <c r="F106" s="24">
        <v>580</v>
      </c>
      <c r="G106" s="17"/>
      <c r="H106" s="32">
        <f>B106*C106+D106*E106+F106*G106</f>
        <v>0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</row>
    <row r="107" spans="1:82" s="2" customFormat="1" x14ac:dyDescent="0.25">
      <c r="A107" s="14" t="s">
        <v>42</v>
      </c>
      <c r="B107" s="25">
        <f t="shared" si="3"/>
        <v>51</v>
      </c>
      <c r="C107" s="33"/>
      <c r="D107" s="25">
        <f t="shared" si="2"/>
        <v>82</v>
      </c>
      <c r="E107" s="33"/>
      <c r="F107" s="24">
        <v>620</v>
      </c>
      <c r="G107" s="17"/>
      <c r="H107" s="32">
        <f>B107*C107+D107*E107+F107*G107</f>
        <v>0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</row>
    <row r="108" spans="1:82" s="2" customFormat="1" x14ac:dyDescent="0.25">
      <c r="A108" s="14" t="s">
        <v>119</v>
      </c>
      <c r="B108" s="25">
        <f>F108/5+20</f>
        <v>80</v>
      </c>
      <c r="C108" s="33"/>
      <c r="D108" s="25">
        <f>F108/2+20</f>
        <v>170</v>
      </c>
      <c r="E108" s="33"/>
      <c r="F108" s="24">
        <v>300</v>
      </c>
      <c r="G108" s="17"/>
      <c r="H108" s="32">
        <f>B108*C108+D108*E108+F108*G108</f>
        <v>0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</row>
    <row r="109" spans="1:82" s="2" customFormat="1" x14ac:dyDescent="0.25">
      <c r="A109" s="14" t="s">
        <v>80</v>
      </c>
      <c r="B109" s="25">
        <f t="shared" si="3"/>
        <v>64</v>
      </c>
      <c r="C109" s="33"/>
      <c r="D109" s="25">
        <f t="shared" si="2"/>
        <v>108</v>
      </c>
      <c r="E109" s="33"/>
      <c r="F109" s="24">
        <v>880</v>
      </c>
      <c r="G109" s="17"/>
      <c r="H109" s="32">
        <f>B109*C109+D109*E109+F109*G109</f>
        <v>0</v>
      </c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</row>
    <row r="110" spans="1:82" s="2" customFormat="1" ht="14.25" customHeight="1" x14ac:dyDescent="0.25">
      <c r="A110" s="14" t="s">
        <v>58</v>
      </c>
      <c r="B110" s="25">
        <f t="shared" si="3"/>
        <v>51</v>
      </c>
      <c r="C110" s="33"/>
      <c r="D110" s="25">
        <f t="shared" si="2"/>
        <v>82</v>
      </c>
      <c r="E110" s="33"/>
      <c r="F110" s="24">
        <v>620</v>
      </c>
      <c r="G110" s="17"/>
      <c r="H110" s="32">
        <f>B110*C110+D110*E110+F110*G110</f>
        <v>0</v>
      </c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</row>
    <row r="111" spans="1:82" s="2" customFormat="1" ht="14.25" customHeight="1" x14ac:dyDescent="0.25">
      <c r="A111" s="14" t="s">
        <v>116</v>
      </c>
      <c r="B111" s="25">
        <f t="shared" si="3"/>
        <v>49</v>
      </c>
      <c r="C111" s="33"/>
      <c r="D111" s="25">
        <f t="shared" si="2"/>
        <v>78</v>
      </c>
      <c r="E111" s="33"/>
      <c r="F111" s="24">
        <v>580</v>
      </c>
      <c r="G111" s="17"/>
      <c r="H111" s="32">
        <f>B111*C111+D111*E111+F111*G111</f>
        <v>0</v>
      </c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</row>
    <row r="112" spans="1:82" s="2" customFormat="1" x14ac:dyDescent="0.25">
      <c r="A112" s="28"/>
      <c r="B112" s="25"/>
      <c r="C112" s="33"/>
      <c r="D112" s="25"/>
      <c r="E112" s="34"/>
      <c r="F112" s="18"/>
      <c r="G112" s="38"/>
      <c r="H112" s="32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</row>
    <row r="113" spans="1:82" s="2" customFormat="1" ht="31.5" x14ac:dyDescent="0.5">
      <c r="A113" s="43" t="s">
        <v>81</v>
      </c>
      <c r="B113" s="40"/>
      <c r="C113" s="41"/>
      <c r="D113" s="40"/>
      <c r="E113" s="31"/>
      <c r="F113" s="31"/>
      <c r="G113" s="31"/>
      <c r="H113" s="42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</row>
    <row r="114" spans="1:82" s="2" customFormat="1" x14ac:dyDescent="0.25">
      <c r="A114" s="14" t="s">
        <v>74</v>
      </c>
      <c r="B114" s="25">
        <f t="shared" si="3"/>
        <v>210</v>
      </c>
      <c r="C114" s="33"/>
      <c r="D114" s="25">
        <f t="shared" si="2"/>
        <v>400</v>
      </c>
      <c r="E114" s="33"/>
      <c r="F114" s="16">
        <v>3800</v>
      </c>
      <c r="G114" s="37"/>
      <c r="H114" s="32">
        <f>B114*C114+D114*E114+F114*G114</f>
        <v>0</v>
      </c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</row>
    <row r="115" spans="1:82" s="2" customFormat="1" x14ac:dyDescent="0.25">
      <c r="A115" s="14" t="s">
        <v>75</v>
      </c>
      <c r="B115" s="25">
        <f t="shared" si="3"/>
        <v>210</v>
      </c>
      <c r="C115" s="33"/>
      <c r="D115" s="25">
        <f t="shared" si="2"/>
        <v>400</v>
      </c>
      <c r="E115" s="33"/>
      <c r="F115" s="16">
        <v>3800</v>
      </c>
      <c r="G115" s="37"/>
      <c r="H115" s="32">
        <f>B115*C115+D115*E115+F115*G115</f>
        <v>0</v>
      </c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</row>
    <row r="116" spans="1:82" s="2" customFormat="1" x14ac:dyDescent="0.25">
      <c r="A116" s="14" t="s">
        <v>76</v>
      </c>
      <c r="B116" s="25">
        <f t="shared" si="3"/>
        <v>220</v>
      </c>
      <c r="C116" s="33"/>
      <c r="D116" s="25">
        <f t="shared" si="2"/>
        <v>420</v>
      </c>
      <c r="E116" s="33"/>
      <c r="F116" s="16">
        <v>4000</v>
      </c>
      <c r="G116" s="37"/>
      <c r="H116" s="32">
        <f>B116*C116+D116*E116+F116*G116</f>
        <v>0</v>
      </c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</row>
    <row r="117" spans="1:82" s="2" customFormat="1" x14ac:dyDescent="0.25">
      <c r="A117" s="14" t="s">
        <v>77</v>
      </c>
      <c r="B117" s="25">
        <f t="shared" si="3"/>
        <v>220</v>
      </c>
      <c r="C117" s="33"/>
      <c r="D117" s="25">
        <f t="shared" si="2"/>
        <v>420</v>
      </c>
      <c r="E117" s="33"/>
      <c r="F117" s="16">
        <v>4000</v>
      </c>
      <c r="G117" s="37"/>
      <c r="H117" s="32">
        <f>B117*C117+D117*E117+F117*G117</f>
        <v>0</v>
      </c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</row>
    <row r="118" spans="1:82" s="2" customFormat="1" x14ac:dyDescent="0.25">
      <c r="A118" s="14" t="s">
        <v>78</v>
      </c>
      <c r="B118" s="25">
        <f t="shared" si="3"/>
        <v>240</v>
      </c>
      <c r="C118" s="33"/>
      <c r="D118" s="25">
        <f t="shared" si="2"/>
        <v>460</v>
      </c>
      <c r="E118" s="33"/>
      <c r="F118" s="16">
        <v>4400</v>
      </c>
      <c r="G118" s="37"/>
      <c r="H118" s="32">
        <f>B118*C118+D118*E118+F118*G118</f>
        <v>0</v>
      </c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</row>
    <row r="119" spans="1:82" s="2" customFormat="1" x14ac:dyDescent="0.25">
      <c r="A119" s="14" t="s">
        <v>79</v>
      </c>
      <c r="B119" s="25">
        <f t="shared" si="3"/>
        <v>240</v>
      </c>
      <c r="C119" s="33"/>
      <c r="D119" s="25">
        <f t="shared" si="2"/>
        <v>460</v>
      </c>
      <c r="E119" s="33"/>
      <c r="F119" s="16">
        <v>4400</v>
      </c>
      <c r="G119" s="37"/>
      <c r="H119" s="32">
        <f>B119*C119+D119*E119+F119*G119</f>
        <v>0</v>
      </c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</row>
    <row r="120" spans="1:82" ht="15.75" thickBot="1" x14ac:dyDescent="0.3">
      <c r="A120" s="19"/>
      <c r="B120" s="20"/>
      <c r="C120" s="22"/>
      <c r="D120" s="21"/>
      <c r="E120" s="23"/>
      <c r="F120" s="21"/>
      <c r="G120" s="27"/>
      <c r="H120" s="39">
        <f>SUM(H2:H119)</f>
        <v>0</v>
      </c>
      <c r="I120" s="12" t="s">
        <v>6</v>
      </c>
    </row>
    <row r="121" spans="1:82" ht="18.75" x14ac:dyDescent="0.3">
      <c r="A121" s="44"/>
      <c r="B121" s="44"/>
      <c r="C121" s="44"/>
      <c r="D121" s="44"/>
      <c r="E121" s="44"/>
      <c r="F121" s="44"/>
      <c r="G121" s="44"/>
      <c r="H121" s="44"/>
    </row>
  </sheetData>
  <sortState ref="A20:CM126">
    <sortCondition ref="A20:A126"/>
  </sortState>
  <mergeCells count="2">
    <mergeCell ref="A2:H2"/>
    <mergeCell ref="A121:H121"/>
  </mergeCells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ССОКТ г. Бугульма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Алёна</cp:lastModifiedBy>
  <cp:lastPrinted>2018-02-23T14:49:05Z</cp:lastPrinted>
  <dcterms:created xsi:type="dcterms:W3CDTF">2016-09-27T10:43:32Z</dcterms:created>
  <dcterms:modified xsi:type="dcterms:W3CDTF">2020-04-09T21:46:21Z</dcterms:modified>
</cp:coreProperties>
</file>