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305"/>
  </bookViews>
  <sheets>
    <sheet name="MX" sheetId="4" r:id="rId1"/>
    <sheet name="BL" sheetId="5" r:id="rId2"/>
  </sheets>
  <definedNames>
    <definedName name="_xlnm._FilterDatabase" localSheetId="1" hidden="1">BL!$A$28:$AC$82</definedName>
    <definedName name="_xlnm._FilterDatabase" localSheetId="0" hidden="1">MX!$A$26:$AA$438</definedName>
    <definedName name="клиент">OFFSET(INDIRECT("sys!$H$1"),MATCH(VLOOKUP(INDIRECT("Order!$M$1"),INDIRECT("sys!$A:$B"),2,0),INDIRECT("sys!$E:$E"),0)-1,0,COUNTIF(INDIRECT("sys!$E:$E"),VLOOKUP(INDIRECT("Order!$M$1"),INDIRECT("sys!$A:$B"),2,0)),1)</definedName>
    <definedName name="сектор">INDIRECT("sys!$A$1:$A$"&amp;COUNTIF(INDIRECT("sys!$A:$A"),"&lt;&gt;"&amp;""))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0" i="5"/>
  <c r="U80"/>
  <c r="F80"/>
  <c r="A80"/>
  <c r="V79"/>
  <c r="U79"/>
  <c r="Q79"/>
  <c r="F79"/>
  <c r="V78"/>
  <c r="U78"/>
  <c r="F78"/>
  <c r="V77"/>
  <c r="U77"/>
  <c r="Q77"/>
  <c r="P77"/>
  <c r="F77"/>
  <c r="V76"/>
  <c r="U76"/>
  <c r="P76"/>
  <c r="F76"/>
  <c r="A76"/>
  <c r="V75"/>
  <c r="U75"/>
  <c r="Q75"/>
  <c r="F75"/>
  <c r="V74"/>
  <c r="U74"/>
  <c r="Q74"/>
  <c r="F74"/>
  <c r="V73"/>
  <c r="U73"/>
  <c r="P73"/>
  <c r="F73"/>
  <c r="V72"/>
  <c r="U72"/>
  <c r="F72"/>
  <c r="V71"/>
  <c r="U71"/>
  <c r="F71"/>
  <c r="V70"/>
  <c r="U70"/>
  <c r="F70"/>
  <c r="A70"/>
  <c r="A71" s="1"/>
  <c r="V69"/>
  <c r="U69"/>
  <c r="Q69"/>
  <c r="F69"/>
  <c r="V68"/>
  <c r="U68"/>
  <c r="F68"/>
  <c r="V67"/>
  <c r="U67"/>
  <c r="Q67"/>
  <c r="P67"/>
  <c r="F67"/>
  <c r="V66"/>
  <c r="U66"/>
  <c r="Q66"/>
  <c r="F66"/>
  <c r="V65"/>
  <c r="U65"/>
  <c r="F65"/>
  <c r="V64"/>
  <c r="U64"/>
  <c r="F64"/>
  <c r="V63"/>
  <c r="U63"/>
  <c r="F63"/>
  <c r="A63"/>
  <c r="A64" s="1"/>
  <c r="V62"/>
  <c r="U62"/>
  <c r="Q62"/>
  <c r="F62"/>
  <c r="V61"/>
  <c r="U61"/>
  <c r="F61"/>
  <c r="V60"/>
  <c r="U60"/>
  <c r="Q60"/>
  <c r="P60"/>
  <c r="F60"/>
  <c r="V59"/>
  <c r="U59"/>
  <c r="P59"/>
  <c r="F59"/>
  <c r="V58"/>
  <c r="U58"/>
  <c r="F58"/>
  <c r="V57"/>
  <c r="U57"/>
  <c r="F57"/>
  <c r="V56"/>
  <c r="U56"/>
  <c r="Q56"/>
  <c r="F56"/>
  <c r="V55"/>
  <c r="U55"/>
  <c r="Q55"/>
  <c r="P55"/>
  <c r="F55"/>
  <c r="V54"/>
  <c r="U54"/>
  <c r="Q54"/>
  <c r="F54"/>
  <c r="V53"/>
  <c r="U53"/>
  <c r="F53"/>
  <c r="Q52"/>
  <c r="F52"/>
  <c r="V51"/>
  <c r="U51"/>
  <c r="P51"/>
  <c r="F51"/>
  <c r="V50"/>
  <c r="U50"/>
  <c r="F50"/>
  <c r="V49"/>
  <c r="U49"/>
  <c r="F49"/>
  <c r="V48"/>
  <c r="U48"/>
  <c r="F48"/>
  <c r="V47"/>
  <c r="U47"/>
  <c r="Q47"/>
  <c r="F47"/>
  <c r="V46"/>
  <c r="U46"/>
  <c r="P46"/>
  <c r="F46"/>
  <c r="V45"/>
  <c r="U45"/>
  <c r="Q45"/>
  <c r="F45"/>
  <c r="V44"/>
  <c r="U44"/>
  <c r="F44"/>
  <c r="Q43"/>
  <c r="F43"/>
  <c r="V42"/>
  <c r="U42"/>
  <c r="Q42"/>
  <c r="F42"/>
  <c r="V41"/>
  <c r="U41"/>
  <c r="F41"/>
  <c r="V40"/>
  <c r="V39"/>
  <c r="U39"/>
  <c r="F39"/>
  <c r="V38"/>
  <c r="U38"/>
  <c r="F38"/>
  <c r="V37"/>
  <c r="U37"/>
  <c r="Q37"/>
  <c r="P37"/>
  <c r="F37"/>
  <c r="V36"/>
  <c r="U36"/>
  <c r="Q36"/>
  <c r="F36"/>
  <c r="V35"/>
  <c r="U35"/>
  <c r="F35"/>
  <c r="V33"/>
  <c r="U33"/>
  <c r="F33"/>
  <c r="A33"/>
  <c r="V32"/>
  <c r="U32"/>
  <c r="Q32"/>
  <c r="F32"/>
  <c r="V31"/>
  <c r="U31"/>
  <c r="F31"/>
  <c r="V30"/>
  <c r="U30"/>
  <c r="Q30"/>
  <c r="P30"/>
  <c r="F30"/>
  <c r="V29"/>
  <c r="U29"/>
  <c r="P29"/>
  <c r="F29"/>
  <c r="V28"/>
  <c r="U28"/>
  <c r="Q28"/>
  <c r="F28"/>
  <c r="Q26"/>
  <c r="F26"/>
  <c r="Q7"/>
  <c r="Q5"/>
  <c r="Q4"/>
  <c r="Q3"/>
  <c r="E1"/>
  <c r="C1"/>
  <c r="Q6" l="1"/>
  <c r="Q48"/>
  <c r="P48"/>
  <c r="Q50"/>
  <c r="P50"/>
  <c r="Q35"/>
  <c r="P35"/>
  <c r="Q53"/>
  <c r="P53"/>
  <c r="Q58"/>
  <c r="P58"/>
  <c r="P61"/>
  <c r="Q61"/>
  <c r="P78"/>
  <c r="Q78"/>
  <c r="Q64"/>
  <c r="P64"/>
  <c r="Q41"/>
  <c r="P41"/>
  <c r="Q49"/>
  <c r="P49"/>
  <c r="Q63"/>
  <c r="P63"/>
  <c r="Q65"/>
  <c r="P65"/>
  <c r="P68"/>
  <c r="Q68"/>
  <c r="Q80"/>
  <c r="P80"/>
  <c r="Q39"/>
  <c r="P39"/>
  <c r="Q57"/>
  <c r="P57"/>
  <c r="Q71"/>
  <c r="P71"/>
  <c r="P38"/>
  <c r="Q38"/>
  <c r="Q70"/>
  <c r="P70"/>
  <c r="Q72"/>
  <c r="P72"/>
  <c r="Q33"/>
  <c r="N3" s="1"/>
  <c r="O3" s="1"/>
  <c r="P33"/>
  <c r="Q44"/>
  <c r="P44"/>
  <c r="P31"/>
  <c r="Q31"/>
  <c r="P36"/>
  <c r="P54"/>
  <c r="P66"/>
  <c r="Q29"/>
  <c r="Q46"/>
  <c r="Q51"/>
  <c r="Q59"/>
  <c r="Q73"/>
  <c r="Q76"/>
  <c r="P42"/>
  <c r="N4" l="1"/>
  <c r="O4" s="1"/>
  <c r="N5"/>
  <c r="O5" s="1"/>
  <c r="Q81"/>
  <c r="N7" s="1"/>
  <c r="N6" l="1"/>
  <c r="O6" s="1"/>
  <c r="V434" i="4"/>
  <c r="U434"/>
  <c r="F434"/>
  <c r="V433"/>
  <c r="U433"/>
  <c r="F433"/>
  <c r="V432"/>
  <c r="U432"/>
  <c r="F432"/>
  <c r="V431"/>
  <c r="U431"/>
  <c r="Q431"/>
  <c r="F431"/>
  <c r="V430"/>
  <c r="U430"/>
  <c r="P430"/>
  <c r="F430"/>
  <c r="V429"/>
  <c r="U429"/>
  <c r="Q429"/>
  <c r="F429"/>
  <c r="V428"/>
  <c r="U428"/>
  <c r="V427"/>
  <c r="U427"/>
  <c r="P427"/>
  <c r="F427"/>
  <c r="V426"/>
  <c r="U426"/>
  <c r="Q426"/>
  <c r="F426"/>
  <c r="V425"/>
  <c r="U425"/>
  <c r="Q425"/>
  <c r="P425"/>
  <c r="F425"/>
  <c r="V424"/>
  <c r="U424"/>
  <c r="V423"/>
  <c r="U423"/>
  <c r="P423"/>
  <c r="Q423"/>
  <c r="F423"/>
  <c r="V422"/>
  <c r="U422"/>
  <c r="P422"/>
  <c r="Q422"/>
  <c r="F422"/>
  <c r="V421"/>
  <c r="U421"/>
  <c r="Q421"/>
  <c r="F421"/>
  <c r="A421"/>
  <c r="A422" s="1"/>
  <c r="A423" s="1"/>
  <c r="V420"/>
  <c r="U420"/>
  <c r="V419"/>
  <c r="U419"/>
  <c r="F419"/>
  <c r="V418"/>
  <c r="U418"/>
  <c r="P418"/>
  <c r="F418"/>
  <c r="V417"/>
  <c r="U417"/>
  <c r="P417"/>
  <c r="Q417"/>
  <c r="F417"/>
  <c r="V416"/>
  <c r="U416"/>
  <c r="F416"/>
  <c r="V415"/>
  <c r="U415"/>
  <c r="Q415"/>
  <c r="F415"/>
  <c r="V413"/>
  <c r="U413"/>
  <c r="P413"/>
  <c r="F413"/>
  <c r="V412"/>
  <c r="U412"/>
  <c r="Q412"/>
  <c r="F412"/>
  <c r="V411"/>
  <c r="U411"/>
  <c r="F411"/>
  <c r="V410"/>
  <c r="U410"/>
  <c r="V409"/>
  <c r="U409"/>
  <c r="Q409"/>
  <c r="F409"/>
  <c r="V408"/>
  <c r="U408"/>
  <c r="F408"/>
  <c r="V407"/>
  <c r="U407"/>
  <c r="Q407"/>
  <c r="F407"/>
  <c r="V406"/>
  <c r="U406"/>
  <c r="Q406"/>
  <c r="P406"/>
  <c r="F406"/>
  <c r="V405"/>
  <c r="U405"/>
  <c r="Q405"/>
  <c r="F405"/>
  <c r="V404"/>
  <c r="U404"/>
  <c r="F404"/>
  <c r="V403"/>
  <c r="U403"/>
  <c r="V402"/>
  <c r="U402"/>
  <c r="Q402"/>
  <c r="F402"/>
  <c r="V401"/>
  <c r="U401"/>
  <c r="P401"/>
  <c r="F401"/>
  <c r="V400"/>
  <c r="U400"/>
  <c r="Q400"/>
  <c r="F400"/>
  <c r="V399"/>
  <c r="U399"/>
  <c r="F399"/>
  <c r="V398"/>
  <c r="U398"/>
  <c r="F398"/>
  <c r="V397"/>
  <c r="U397"/>
  <c r="P397"/>
  <c r="F397"/>
  <c r="V396"/>
  <c r="U396"/>
  <c r="V395"/>
  <c r="U395"/>
  <c r="F395"/>
  <c r="V394"/>
  <c r="U394"/>
  <c r="P394"/>
  <c r="F394"/>
  <c r="V393"/>
  <c r="U393"/>
  <c r="F393"/>
  <c r="V392"/>
  <c r="U392"/>
  <c r="Q392"/>
  <c r="P392"/>
  <c r="F392"/>
  <c r="V391"/>
  <c r="U391"/>
  <c r="Q391"/>
  <c r="F391"/>
  <c r="V390"/>
  <c r="U390"/>
  <c r="V389"/>
  <c r="U389"/>
  <c r="P389"/>
  <c r="F389"/>
  <c r="V388"/>
  <c r="U388"/>
  <c r="Q388"/>
  <c r="F388"/>
  <c r="V387"/>
  <c r="U387"/>
  <c r="F387"/>
  <c r="V386"/>
  <c r="U386"/>
  <c r="Q386"/>
  <c r="F386"/>
  <c r="V385"/>
  <c r="U385"/>
  <c r="Q385"/>
  <c r="F385"/>
  <c r="V384"/>
  <c r="U384"/>
  <c r="Q384"/>
  <c r="F384"/>
  <c r="A384"/>
  <c r="A385" s="1"/>
  <c r="A386" s="1"/>
  <c r="V383"/>
  <c r="U383"/>
  <c r="V382"/>
  <c r="U382"/>
  <c r="Q382"/>
  <c r="F382"/>
  <c r="V381"/>
  <c r="U381"/>
  <c r="P381"/>
  <c r="F381"/>
  <c r="V380"/>
  <c r="U380"/>
  <c r="Q380"/>
  <c r="F380"/>
  <c r="V379"/>
  <c r="U379"/>
  <c r="F379"/>
  <c r="V378"/>
  <c r="U378"/>
  <c r="F378"/>
  <c r="V377"/>
  <c r="U377"/>
  <c r="P377"/>
  <c r="F377"/>
  <c r="V376"/>
  <c r="U376"/>
  <c r="F376"/>
  <c r="V375"/>
  <c r="U375"/>
  <c r="V374"/>
  <c r="U374"/>
  <c r="P374"/>
  <c r="F374"/>
  <c r="V373"/>
  <c r="U373"/>
  <c r="F373"/>
  <c r="V371"/>
  <c r="U371"/>
  <c r="P371"/>
  <c r="F371"/>
  <c r="V370"/>
  <c r="U370"/>
  <c r="Q370"/>
  <c r="F370"/>
  <c r="V369"/>
  <c r="U369"/>
  <c r="F369"/>
  <c r="V368"/>
  <c r="U368"/>
  <c r="Q368"/>
  <c r="F368"/>
  <c r="V367"/>
  <c r="U367"/>
  <c r="F367"/>
  <c r="V365"/>
  <c r="U365"/>
  <c r="F365"/>
  <c r="V364"/>
  <c r="U364"/>
  <c r="P364"/>
  <c r="F364"/>
  <c r="V363"/>
  <c r="U363"/>
  <c r="Q363"/>
  <c r="F363"/>
  <c r="V362"/>
  <c r="U362"/>
  <c r="P362"/>
  <c r="F362"/>
  <c r="V361"/>
  <c r="U361"/>
  <c r="Q361"/>
  <c r="F361"/>
  <c r="V359"/>
  <c r="U359"/>
  <c r="P359"/>
  <c r="F359"/>
  <c r="V358"/>
  <c r="U358"/>
  <c r="Q358"/>
  <c r="F358"/>
  <c r="V357"/>
  <c r="U357"/>
  <c r="F357"/>
  <c r="V356"/>
  <c r="U356"/>
  <c r="F356"/>
  <c r="V355"/>
  <c r="U355"/>
  <c r="V354"/>
  <c r="U354"/>
  <c r="F354"/>
  <c r="V353"/>
  <c r="U353"/>
  <c r="F353"/>
  <c r="V352"/>
  <c r="U352"/>
  <c r="Q352"/>
  <c r="P352"/>
  <c r="F352"/>
  <c r="V351"/>
  <c r="U351"/>
  <c r="Q351"/>
  <c r="F351"/>
  <c r="V350"/>
  <c r="U350"/>
  <c r="V349"/>
  <c r="U349"/>
  <c r="V348"/>
  <c r="U348"/>
  <c r="F348"/>
  <c r="V347"/>
  <c r="U347"/>
  <c r="F347"/>
  <c r="V346"/>
  <c r="U346"/>
  <c r="P346"/>
  <c r="F346"/>
  <c r="V345"/>
  <c r="U345"/>
  <c r="V344"/>
  <c r="U344"/>
  <c r="Q344"/>
  <c r="F344"/>
  <c r="V343"/>
  <c r="U343"/>
  <c r="Q343"/>
  <c r="F343"/>
  <c r="V342"/>
  <c r="U342"/>
  <c r="Q342"/>
  <c r="F342"/>
  <c r="V341"/>
  <c r="U341"/>
  <c r="Q341"/>
  <c r="F341"/>
  <c r="A341"/>
  <c r="A342" s="1"/>
  <c r="A343" s="1"/>
  <c r="A344" s="1"/>
  <c r="V340"/>
  <c r="U340"/>
  <c r="V339"/>
  <c r="U339"/>
  <c r="Q339"/>
  <c r="F339"/>
  <c r="A339"/>
  <c r="V338"/>
  <c r="U338"/>
  <c r="V337"/>
  <c r="U337"/>
  <c r="Q337"/>
  <c r="F337"/>
  <c r="V336"/>
  <c r="U336"/>
  <c r="Q336"/>
  <c r="F336"/>
  <c r="A336"/>
  <c r="A337" s="1"/>
  <c r="V335"/>
  <c r="U335"/>
  <c r="V334"/>
  <c r="U334"/>
  <c r="Q334"/>
  <c r="F334"/>
  <c r="A334"/>
  <c r="V333"/>
  <c r="U333"/>
  <c r="V332"/>
  <c r="U332"/>
  <c r="Q332"/>
  <c r="F332"/>
  <c r="A332"/>
  <c r="V331"/>
  <c r="U331"/>
  <c r="V330"/>
  <c r="U330"/>
  <c r="Q330"/>
  <c r="F330"/>
  <c r="A330"/>
  <c r="V329"/>
  <c r="U329"/>
  <c r="V328"/>
  <c r="U328"/>
  <c r="Q328"/>
  <c r="F328"/>
  <c r="A328"/>
  <c r="V327"/>
  <c r="U327"/>
  <c r="V326"/>
  <c r="U326"/>
  <c r="Q326"/>
  <c r="F326"/>
  <c r="A326"/>
  <c r="V325"/>
  <c r="U325"/>
  <c r="V324"/>
  <c r="U324"/>
  <c r="Q324"/>
  <c r="F324"/>
  <c r="V323"/>
  <c r="U323"/>
  <c r="Q323"/>
  <c r="F323"/>
  <c r="A323"/>
  <c r="V322"/>
  <c r="U322"/>
  <c r="V321"/>
  <c r="U321"/>
  <c r="Q321"/>
  <c r="F321"/>
  <c r="A321"/>
  <c r="V320"/>
  <c r="U320"/>
  <c r="V319"/>
  <c r="U319"/>
  <c r="Q319"/>
  <c r="F319"/>
  <c r="V318"/>
  <c r="U318"/>
  <c r="Q318"/>
  <c r="F318"/>
  <c r="V316"/>
  <c r="U316"/>
  <c r="Q316"/>
  <c r="F316"/>
  <c r="V315"/>
  <c r="U315"/>
  <c r="Q315"/>
  <c r="F315"/>
  <c r="V314"/>
  <c r="U314"/>
  <c r="Q314"/>
  <c r="F314"/>
  <c r="A314"/>
  <c r="V313"/>
  <c r="U313"/>
  <c r="Q313"/>
  <c r="F313"/>
  <c r="V312"/>
  <c r="U312"/>
  <c r="Q312"/>
  <c r="F312"/>
  <c r="A312"/>
  <c r="X311"/>
  <c r="V311"/>
  <c r="U311"/>
  <c r="V310"/>
  <c r="U310"/>
  <c r="Q310"/>
  <c r="F310"/>
  <c r="V309"/>
  <c r="U309"/>
  <c r="Q309"/>
  <c r="F309"/>
  <c r="V308"/>
  <c r="U308"/>
  <c r="Q308"/>
  <c r="F308"/>
  <c r="V307"/>
  <c r="U307"/>
  <c r="Q307"/>
  <c r="F307"/>
  <c r="A307"/>
  <c r="V306"/>
  <c r="U306"/>
  <c r="V305"/>
  <c r="U305"/>
  <c r="Q305"/>
  <c r="F305"/>
  <c r="V304"/>
  <c r="U304"/>
  <c r="Q304"/>
  <c r="F304"/>
  <c r="A304"/>
  <c r="V303"/>
  <c r="U303"/>
  <c r="V302"/>
  <c r="U302"/>
  <c r="Q302"/>
  <c r="F302"/>
  <c r="V301"/>
  <c r="U301"/>
  <c r="Q301"/>
  <c r="F301"/>
  <c r="V300"/>
  <c r="U300"/>
  <c r="Q300"/>
  <c r="F300"/>
  <c r="V299"/>
  <c r="U299"/>
  <c r="Q299"/>
  <c r="F299"/>
  <c r="V298"/>
  <c r="U298"/>
  <c r="V297"/>
  <c r="U297"/>
  <c r="Q297"/>
  <c r="F297"/>
  <c r="V296"/>
  <c r="U296"/>
  <c r="Q296"/>
  <c r="F296"/>
  <c r="V294"/>
  <c r="U294"/>
  <c r="Q294"/>
  <c r="F294"/>
  <c r="V293"/>
  <c r="U293"/>
  <c r="Q293"/>
  <c r="F293"/>
  <c r="V292"/>
  <c r="U292"/>
  <c r="Q292"/>
  <c r="F292"/>
  <c r="V291"/>
  <c r="U291"/>
  <c r="Q291"/>
  <c r="F291"/>
  <c r="V290"/>
  <c r="U290"/>
  <c r="Q290"/>
  <c r="F290"/>
  <c r="A290"/>
  <c r="V289"/>
  <c r="U289"/>
  <c r="V288"/>
  <c r="U288"/>
  <c r="V287"/>
  <c r="U287"/>
  <c r="Q287"/>
  <c r="F287"/>
  <c r="V286"/>
  <c r="U286"/>
  <c r="Q286"/>
  <c r="F286"/>
  <c r="V285"/>
  <c r="U285"/>
  <c r="Q285"/>
  <c r="F285"/>
  <c r="V284"/>
  <c r="U284"/>
  <c r="Q284"/>
  <c r="F284"/>
  <c r="X283"/>
  <c r="V283"/>
  <c r="U283"/>
  <c r="V282"/>
  <c r="U282"/>
  <c r="Q282"/>
  <c r="F282"/>
  <c r="V281"/>
  <c r="U281"/>
  <c r="Q281"/>
  <c r="F281"/>
  <c r="V280"/>
  <c r="U280"/>
  <c r="Q280"/>
  <c r="F280"/>
  <c r="V279"/>
  <c r="U279"/>
  <c r="Q279"/>
  <c r="F279"/>
  <c r="V278"/>
  <c r="U278"/>
  <c r="Q278"/>
  <c r="F278"/>
  <c r="V276"/>
  <c r="U276"/>
  <c r="Q276"/>
  <c r="F276"/>
  <c r="V275"/>
  <c r="U275"/>
  <c r="Q275"/>
  <c r="F275"/>
  <c r="V274"/>
  <c r="U274"/>
  <c r="Q274"/>
  <c r="F274"/>
  <c r="V273"/>
  <c r="U273"/>
  <c r="Q273"/>
  <c r="F273"/>
  <c r="V271"/>
  <c r="U271"/>
  <c r="Q271"/>
  <c r="F271"/>
  <c r="X270"/>
  <c r="V270"/>
  <c r="U270"/>
  <c r="V269"/>
  <c r="U269"/>
  <c r="Q269"/>
  <c r="F269"/>
  <c r="V268"/>
  <c r="U268"/>
  <c r="Q268"/>
  <c r="F268"/>
  <c r="X267"/>
  <c r="V267"/>
  <c r="U267"/>
  <c r="V266"/>
  <c r="U266"/>
  <c r="Q266"/>
  <c r="F266"/>
  <c r="V265"/>
  <c r="U265"/>
  <c r="Q265"/>
  <c r="F265"/>
  <c r="V264"/>
  <c r="U264"/>
  <c r="Q264"/>
  <c r="F264"/>
  <c r="V263"/>
  <c r="U263"/>
  <c r="Q263"/>
  <c r="F263"/>
  <c r="V262"/>
  <c r="U262"/>
  <c r="Q262"/>
  <c r="F262"/>
  <c r="X261"/>
  <c r="V261"/>
  <c r="U261"/>
  <c r="V260"/>
  <c r="U260"/>
  <c r="Q260"/>
  <c r="F260"/>
  <c r="V259"/>
  <c r="U259"/>
  <c r="Q259"/>
  <c r="F259"/>
  <c r="V258"/>
  <c r="U258"/>
  <c r="Q258"/>
  <c r="F258"/>
  <c r="V257"/>
  <c r="U257"/>
  <c r="Q257"/>
  <c r="F257"/>
  <c r="X255"/>
  <c r="V255"/>
  <c r="U255"/>
  <c r="V254"/>
  <c r="U254"/>
  <c r="Q254"/>
  <c r="F254"/>
  <c r="V253"/>
  <c r="U253"/>
  <c r="Q253"/>
  <c r="F253"/>
  <c r="V252"/>
  <c r="U252"/>
  <c r="Q252"/>
  <c r="F252"/>
  <c r="V251"/>
  <c r="U251"/>
  <c r="Q251"/>
  <c r="F251"/>
  <c r="V250"/>
  <c r="U250"/>
  <c r="V249"/>
  <c r="U249"/>
  <c r="V248"/>
  <c r="U248"/>
  <c r="Q248"/>
  <c r="F248"/>
  <c r="V247"/>
  <c r="U247"/>
  <c r="Q247"/>
  <c r="F247"/>
  <c r="A247"/>
  <c r="V246"/>
  <c r="U246"/>
  <c r="Q246"/>
  <c r="F246"/>
  <c r="V245"/>
  <c r="U245"/>
  <c r="Q245"/>
  <c r="F245"/>
  <c r="A245"/>
  <c r="V243"/>
  <c r="U243"/>
  <c r="V242"/>
  <c r="U242"/>
  <c r="V241"/>
  <c r="U241"/>
  <c r="Q241"/>
  <c r="F241"/>
  <c r="V240"/>
  <c r="U240"/>
  <c r="Q240"/>
  <c r="F240"/>
  <c r="V239"/>
  <c r="U239"/>
  <c r="Q239"/>
  <c r="F239"/>
  <c r="V238"/>
  <c r="U238"/>
  <c r="Q238"/>
  <c r="F238"/>
  <c r="V237"/>
  <c r="U237"/>
  <c r="Q237"/>
  <c r="F237"/>
  <c r="V236"/>
  <c r="U236"/>
  <c r="Q236"/>
  <c r="F236"/>
  <c r="V235"/>
  <c r="U235"/>
  <c r="Q235"/>
  <c r="F235"/>
  <c r="V234"/>
  <c r="U234"/>
  <c r="Q234"/>
  <c r="F234"/>
  <c r="V233"/>
  <c r="U233"/>
  <c r="Q233"/>
  <c r="F233"/>
  <c r="V232"/>
  <c r="U232"/>
  <c r="V231"/>
  <c r="U231"/>
  <c r="Q231"/>
  <c r="F231"/>
  <c r="V230"/>
  <c r="U230"/>
  <c r="Q230"/>
  <c r="F230"/>
  <c r="V229"/>
  <c r="U229"/>
  <c r="Q229"/>
  <c r="F229"/>
  <c r="V228"/>
  <c r="U228"/>
  <c r="V227"/>
  <c r="U227"/>
  <c r="Q227"/>
  <c r="F227"/>
  <c r="V226"/>
  <c r="U226"/>
  <c r="Q226"/>
  <c r="F226"/>
  <c r="V225"/>
  <c r="U225"/>
  <c r="Q225"/>
  <c r="F225"/>
  <c r="A225"/>
  <c r="V224"/>
  <c r="U224"/>
  <c r="V223"/>
  <c r="U223"/>
  <c r="Q223"/>
  <c r="F223"/>
  <c r="V222"/>
  <c r="U222"/>
  <c r="Q222"/>
  <c r="F222"/>
  <c r="V221"/>
  <c r="U221"/>
  <c r="V220"/>
  <c r="U220"/>
  <c r="Q220"/>
  <c r="F220"/>
  <c r="A220"/>
  <c r="V219"/>
  <c r="U219"/>
  <c r="V218"/>
  <c r="U218"/>
  <c r="Q218"/>
  <c r="F218"/>
  <c r="V217"/>
  <c r="U217"/>
  <c r="V216"/>
  <c r="U216"/>
  <c r="Q216"/>
  <c r="F216"/>
  <c r="A216"/>
  <c r="V215"/>
  <c r="U215"/>
  <c r="Q215"/>
  <c r="F215"/>
  <c r="V214"/>
  <c r="U214"/>
  <c r="Q214"/>
  <c r="F214"/>
  <c r="V213"/>
  <c r="U213"/>
  <c r="Q213"/>
  <c r="F213"/>
  <c r="A213"/>
  <c r="V212"/>
  <c r="U212"/>
  <c r="V211"/>
  <c r="U211"/>
  <c r="Q211"/>
  <c r="F211"/>
  <c r="A211"/>
  <c r="V210"/>
  <c r="U210"/>
  <c r="V209"/>
  <c r="U209"/>
  <c r="V208"/>
  <c r="U208"/>
  <c r="Q208"/>
  <c r="F208"/>
  <c r="V207"/>
  <c r="U207"/>
  <c r="V206"/>
  <c r="U206"/>
  <c r="Q206"/>
  <c r="F206"/>
  <c r="V205"/>
  <c r="U205"/>
  <c r="Q205"/>
  <c r="F205"/>
  <c r="V204"/>
  <c r="U204"/>
  <c r="Q204"/>
  <c r="F204"/>
  <c r="A204"/>
  <c r="V203"/>
  <c r="U203"/>
  <c r="V202"/>
  <c r="U202"/>
  <c r="Q202"/>
  <c r="F202"/>
  <c r="V201"/>
  <c r="U201"/>
  <c r="Q201"/>
  <c r="F201"/>
  <c r="V200"/>
  <c r="U200"/>
  <c r="Q200"/>
  <c r="F200"/>
  <c r="A200"/>
  <c r="V199"/>
  <c r="U199"/>
  <c r="V198"/>
  <c r="U198"/>
  <c r="Q198"/>
  <c r="F198"/>
  <c r="V196"/>
  <c r="U196"/>
  <c r="Q196"/>
  <c r="F196"/>
  <c r="V194"/>
  <c r="U194"/>
  <c r="Q194"/>
  <c r="F194"/>
  <c r="V193"/>
  <c r="U193"/>
  <c r="Q193"/>
  <c r="F193"/>
  <c r="V191"/>
  <c r="U191"/>
  <c r="Q191"/>
  <c r="F191"/>
  <c r="V190"/>
  <c r="U190"/>
  <c r="Q190"/>
  <c r="F190"/>
  <c r="V189"/>
  <c r="U189"/>
  <c r="Q189"/>
  <c r="F189"/>
  <c r="V188"/>
  <c r="U188"/>
  <c r="V187"/>
  <c r="U187"/>
  <c r="Q187"/>
  <c r="F187"/>
  <c r="V186"/>
  <c r="U186"/>
  <c r="Q186"/>
  <c r="F186"/>
  <c r="V185"/>
  <c r="U185"/>
  <c r="Q185"/>
  <c r="F185"/>
  <c r="V184"/>
  <c r="U184"/>
  <c r="Q184"/>
  <c r="F184"/>
  <c r="V183"/>
  <c r="U183"/>
  <c r="Q183"/>
  <c r="F183"/>
  <c r="V182"/>
  <c r="U182"/>
  <c r="Q182"/>
  <c r="F182"/>
  <c r="V181"/>
  <c r="U181"/>
  <c r="V180"/>
  <c r="U180"/>
  <c r="Q180"/>
  <c r="F180"/>
  <c r="A180"/>
  <c r="V179"/>
  <c r="U179"/>
  <c r="V178"/>
  <c r="U178"/>
  <c r="Q178"/>
  <c r="F178"/>
  <c r="A178"/>
  <c r="V177"/>
  <c r="U177"/>
  <c r="V176"/>
  <c r="U176"/>
  <c r="Q176"/>
  <c r="F176"/>
  <c r="V175"/>
  <c r="U175"/>
  <c r="Q175"/>
  <c r="F175"/>
  <c r="V174"/>
  <c r="U174"/>
  <c r="Q174"/>
  <c r="F174"/>
  <c r="V173"/>
  <c r="U173"/>
  <c r="Q173"/>
  <c r="F173"/>
  <c r="A173"/>
  <c r="V172"/>
  <c r="U172"/>
  <c r="V171"/>
  <c r="U171"/>
  <c r="Q171"/>
  <c r="F171"/>
  <c r="A171"/>
  <c r="V170"/>
  <c r="U170"/>
  <c r="Q170"/>
  <c r="F170"/>
  <c r="V169"/>
  <c r="U169"/>
  <c r="Q169"/>
  <c r="F169"/>
  <c r="V168"/>
  <c r="U168"/>
  <c r="Q168"/>
  <c r="F168"/>
  <c r="A168"/>
  <c r="V167"/>
  <c r="U167"/>
  <c r="V165"/>
  <c r="U165"/>
  <c r="Q165"/>
  <c r="F165"/>
  <c r="V164"/>
  <c r="U164"/>
  <c r="Q164"/>
  <c r="F164"/>
  <c r="V163"/>
  <c r="U163"/>
  <c r="Q163"/>
  <c r="F163"/>
  <c r="V162"/>
  <c r="U162"/>
  <c r="Q162"/>
  <c r="F162"/>
  <c r="V161"/>
  <c r="U161"/>
  <c r="Q161"/>
  <c r="F161"/>
  <c r="V160"/>
  <c r="U160"/>
  <c r="V159"/>
  <c r="U159"/>
  <c r="Q159"/>
  <c r="F159"/>
  <c r="V158"/>
  <c r="U158"/>
  <c r="Q158"/>
  <c r="F158"/>
  <c r="V157"/>
  <c r="U157"/>
  <c r="Q157"/>
  <c r="F157"/>
  <c r="A157"/>
  <c r="V156"/>
  <c r="U156"/>
  <c r="V155"/>
  <c r="U155"/>
  <c r="Q155"/>
  <c r="F155"/>
  <c r="V154"/>
  <c r="U154"/>
  <c r="Q154"/>
  <c r="F154"/>
  <c r="V153"/>
  <c r="U153"/>
  <c r="Q153"/>
  <c r="F153"/>
  <c r="A153"/>
  <c r="V152"/>
  <c r="U152"/>
  <c r="V151"/>
  <c r="U151"/>
  <c r="Q151"/>
  <c r="F151"/>
  <c r="V150"/>
  <c r="U150"/>
  <c r="Q150"/>
  <c r="F150"/>
  <c r="V149"/>
  <c r="U149"/>
  <c r="Q149"/>
  <c r="F149"/>
  <c r="V148"/>
  <c r="U148"/>
  <c r="Q148"/>
  <c r="F148"/>
  <c r="V147"/>
  <c r="U147"/>
  <c r="Q147"/>
  <c r="F147"/>
  <c r="V146"/>
  <c r="U146"/>
  <c r="Q146"/>
  <c r="F146"/>
  <c r="A146"/>
  <c r="V145"/>
  <c r="U145"/>
  <c r="V144"/>
  <c r="U144"/>
  <c r="Q144"/>
  <c r="F144"/>
  <c r="A144"/>
  <c r="V143"/>
  <c r="U143"/>
  <c r="V142"/>
  <c r="U142"/>
  <c r="Q142"/>
  <c r="F142"/>
  <c r="V141"/>
  <c r="U141"/>
  <c r="Q141"/>
  <c r="F141"/>
  <c r="V140"/>
  <c r="U140"/>
  <c r="Q140"/>
  <c r="F140"/>
  <c r="V139"/>
  <c r="U139"/>
  <c r="Q139"/>
  <c r="F139"/>
  <c r="V138"/>
  <c r="U138"/>
  <c r="V137"/>
  <c r="U137"/>
  <c r="Q137"/>
  <c r="F137"/>
  <c r="V136"/>
  <c r="U136"/>
  <c r="Q136"/>
  <c r="F136"/>
  <c r="V135"/>
  <c r="U135"/>
  <c r="Q135"/>
  <c r="F135"/>
  <c r="V134"/>
  <c r="U134"/>
  <c r="Q134"/>
  <c r="F134"/>
  <c r="V133"/>
  <c r="U133"/>
  <c r="Q133"/>
  <c r="F133"/>
  <c r="V132"/>
  <c r="U132"/>
  <c r="V131"/>
  <c r="U131"/>
  <c r="Q131"/>
  <c r="F131"/>
  <c r="V130"/>
  <c r="U130"/>
  <c r="Q130"/>
  <c r="F130"/>
  <c r="V129"/>
  <c r="U129"/>
  <c r="Q129"/>
  <c r="F129"/>
  <c r="V128"/>
  <c r="U128"/>
  <c r="Q128"/>
  <c r="F128"/>
  <c r="V127"/>
  <c r="U127"/>
  <c r="Q127"/>
  <c r="F127"/>
  <c r="V126"/>
  <c r="U126"/>
  <c r="Q126"/>
  <c r="F126"/>
  <c r="V125"/>
  <c r="U125"/>
  <c r="Q125"/>
  <c r="F125"/>
  <c r="V124"/>
  <c r="U124"/>
  <c r="Q124"/>
  <c r="F124"/>
  <c r="V123"/>
  <c r="U123"/>
  <c r="Q123"/>
  <c r="F123"/>
  <c r="V122"/>
  <c r="U122"/>
  <c r="Q122"/>
  <c r="F122"/>
  <c r="V121"/>
  <c r="U121"/>
  <c r="V120"/>
  <c r="U120"/>
  <c r="Q120"/>
  <c r="F120"/>
  <c r="V119"/>
  <c r="U119"/>
  <c r="Q119"/>
  <c r="F119"/>
  <c r="V118"/>
  <c r="U118"/>
  <c r="Q118"/>
  <c r="F118"/>
  <c r="V117"/>
  <c r="U117"/>
  <c r="Q117"/>
  <c r="F117"/>
  <c r="V114"/>
  <c r="U114"/>
  <c r="Q114"/>
  <c r="F114"/>
  <c r="V113"/>
  <c r="U113"/>
  <c r="Q113"/>
  <c r="F113"/>
  <c r="V112"/>
  <c r="U112"/>
  <c r="Q112"/>
  <c r="F112"/>
  <c r="V111"/>
  <c r="U111"/>
  <c r="Q111"/>
  <c r="F111"/>
  <c r="V110"/>
  <c r="U110"/>
  <c r="Q110"/>
  <c r="F110"/>
  <c r="A110"/>
  <c r="A111" s="1"/>
  <c r="A112" s="1"/>
  <c r="A113" s="1"/>
  <c r="A114" s="1"/>
  <c r="V109"/>
  <c r="U109"/>
  <c r="V108"/>
  <c r="U108"/>
  <c r="Q108"/>
  <c r="F108"/>
  <c r="V107"/>
  <c r="U107"/>
  <c r="Q107"/>
  <c r="F107"/>
  <c r="V106"/>
  <c r="U106"/>
  <c r="Q106"/>
  <c r="F106"/>
  <c r="V105"/>
  <c r="U105"/>
  <c r="Q105"/>
  <c r="F105"/>
  <c r="V104"/>
  <c r="U104"/>
  <c r="Q104"/>
  <c r="F104"/>
  <c r="V103"/>
  <c r="U103"/>
  <c r="Q103"/>
  <c r="F103"/>
  <c r="V102"/>
  <c r="U102"/>
  <c r="Q102"/>
  <c r="F102"/>
  <c r="A102"/>
  <c r="V101"/>
  <c r="U101"/>
  <c r="V100"/>
  <c r="U100"/>
  <c r="Q100"/>
  <c r="F100"/>
  <c r="V99"/>
  <c r="U99"/>
  <c r="Q99"/>
  <c r="F99"/>
  <c r="V98"/>
  <c r="U98"/>
  <c r="Q98"/>
  <c r="F98"/>
  <c r="V97"/>
  <c r="U97"/>
  <c r="Q97"/>
  <c r="F97"/>
  <c r="A97"/>
  <c r="V96"/>
  <c r="U96"/>
  <c r="V95"/>
  <c r="U95"/>
  <c r="Q95"/>
  <c r="F95"/>
  <c r="V94"/>
  <c r="U94"/>
  <c r="Q94"/>
  <c r="F94"/>
  <c r="V93"/>
  <c r="U93"/>
  <c r="V92"/>
  <c r="U92"/>
  <c r="Q92"/>
  <c r="F92"/>
  <c r="V91"/>
  <c r="U91"/>
  <c r="V90"/>
  <c r="U90"/>
  <c r="Q90"/>
  <c r="F90"/>
  <c r="V89"/>
  <c r="U89"/>
  <c r="Q89"/>
  <c r="F89"/>
  <c r="V88"/>
  <c r="U88"/>
  <c r="Q88"/>
  <c r="F88"/>
  <c r="A88"/>
  <c r="V87"/>
  <c r="U87"/>
  <c r="V86"/>
  <c r="U86"/>
  <c r="Q86"/>
  <c r="F86"/>
  <c r="V85"/>
  <c r="U85"/>
  <c r="Q85"/>
  <c r="F85"/>
  <c r="V84"/>
  <c r="U84"/>
  <c r="V83"/>
  <c r="U83"/>
  <c r="Q83"/>
  <c r="F83"/>
  <c r="V82"/>
  <c r="U82"/>
  <c r="Q82"/>
  <c r="F82"/>
  <c r="V81"/>
  <c r="U81"/>
  <c r="Q81"/>
  <c r="F81"/>
  <c r="A81"/>
  <c r="V80"/>
  <c r="U80"/>
  <c r="V79"/>
  <c r="U79"/>
  <c r="Q79"/>
  <c r="F79"/>
  <c r="V78"/>
  <c r="U78"/>
  <c r="V77"/>
  <c r="U77"/>
  <c r="Q77"/>
  <c r="F77"/>
  <c r="A77"/>
  <c r="V76"/>
  <c r="U76"/>
  <c r="V74"/>
  <c r="U74"/>
  <c r="V73"/>
  <c r="U73"/>
  <c r="Q73"/>
  <c r="F73"/>
  <c r="V72"/>
  <c r="U72"/>
  <c r="Q72"/>
  <c r="F72"/>
  <c r="V71"/>
  <c r="U71"/>
  <c r="Q71"/>
  <c r="F71"/>
  <c r="V70"/>
  <c r="U70"/>
  <c r="Q70"/>
  <c r="F70"/>
  <c r="V69"/>
  <c r="U69"/>
  <c r="Q69"/>
  <c r="F69"/>
  <c r="V68"/>
  <c r="U68"/>
  <c r="Q68"/>
  <c r="F68"/>
  <c r="V67"/>
  <c r="U67"/>
  <c r="V66"/>
  <c r="U66"/>
  <c r="V65"/>
  <c r="U65"/>
  <c r="V64"/>
  <c r="U64"/>
  <c r="Q64"/>
  <c r="F64"/>
  <c r="V63"/>
  <c r="U63"/>
  <c r="Q63"/>
  <c r="F63"/>
  <c r="V62"/>
  <c r="U62"/>
  <c r="Q62"/>
  <c r="F62"/>
  <c r="V61"/>
  <c r="U61"/>
  <c r="Q61"/>
  <c r="F61"/>
  <c r="V60"/>
  <c r="U60"/>
  <c r="Q60"/>
  <c r="F60"/>
  <c r="V59"/>
  <c r="U59"/>
  <c r="Q59"/>
  <c r="F59"/>
  <c r="V58"/>
  <c r="U58"/>
  <c r="Q58"/>
  <c r="F58"/>
  <c r="V57"/>
  <c r="U57"/>
  <c r="Q57"/>
  <c r="F57"/>
  <c r="V56"/>
  <c r="U56"/>
  <c r="Q56"/>
  <c r="F56"/>
  <c r="V55"/>
  <c r="U55"/>
  <c r="Q55"/>
  <c r="F55"/>
  <c r="V54"/>
  <c r="U54"/>
  <c r="Q54"/>
  <c r="F54"/>
  <c r="V53"/>
  <c r="U53"/>
  <c r="Q53"/>
  <c r="F53"/>
  <c r="V52"/>
  <c r="U52"/>
  <c r="Q52"/>
  <c r="F52"/>
  <c r="V51"/>
  <c r="U51"/>
  <c r="Q51"/>
  <c r="F51"/>
  <c r="V50"/>
  <c r="U50"/>
  <c r="Q50"/>
  <c r="F50"/>
  <c r="V49"/>
  <c r="U49"/>
  <c r="Q49"/>
  <c r="F49"/>
  <c r="V48"/>
  <c r="U48"/>
  <c r="Q48"/>
  <c r="F48"/>
  <c r="V47"/>
  <c r="U47"/>
  <c r="Q47"/>
  <c r="F47"/>
  <c r="V46"/>
  <c r="U46"/>
  <c r="Q46"/>
  <c r="F46"/>
  <c r="V45"/>
  <c r="U45"/>
  <c r="Q45"/>
  <c r="F45"/>
  <c r="V43"/>
  <c r="U43"/>
  <c r="Q43"/>
  <c r="F43"/>
  <c r="V42"/>
  <c r="U42"/>
  <c r="Q42"/>
  <c r="F42"/>
  <c r="V41"/>
  <c r="U41"/>
  <c r="Q41"/>
  <c r="F41"/>
  <c r="V39"/>
  <c r="U39"/>
  <c r="F39"/>
  <c r="V38"/>
  <c r="U38"/>
  <c r="Q38"/>
  <c r="F38"/>
  <c r="V36"/>
  <c r="U36"/>
  <c r="Q36"/>
  <c r="F36"/>
  <c r="Q34"/>
  <c r="F34"/>
  <c r="V32"/>
  <c r="U32"/>
  <c r="F32"/>
  <c r="V31"/>
  <c r="U31"/>
  <c r="F31"/>
  <c r="V30"/>
  <c r="U30"/>
  <c r="Q30"/>
  <c r="F30"/>
  <c r="V29"/>
  <c r="U29"/>
  <c r="F29"/>
  <c r="V28"/>
  <c r="U28"/>
  <c r="Q28"/>
  <c r="F28"/>
  <c r="V27"/>
  <c r="U27"/>
  <c r="F27"/>
  <c r="Q7"/>
  <c r="Q5"/>
  <c r="Q4"/>
  <c r="Q3"/>
  <c r="E1"/>
  <c r="C1"/>
  <c r="Q6" l="1"/>
  <c r="Q376"/>
  <c r="P376"/>
  <c r="P369"/>
  <c r="Q369"/>
  <c r="Q39"/>
  <c r="P39"/>
  <c r="P387"/>
  <c r="Q387"/>
  <c r="P416"/>
  <c r="Q416"/>
  <c r="Q393"/>
  <c r="P393"/>
  <c r="Q373"/>
  <c r="P373"/>
  <c r="P404"/>
  <c r="Q404"/>
  <c r="P370"/>
  <c r="Q374"/>
  <c r="P412"/>
  <c r="Q427"/>
  <c r="P358"/>
  <c r="P380"/>
  <c r="Q389"/>
  <c r="Q346"/>
  <c r="P407"/>
  <c r="P426"/>
  <c r="Q430"/>
  <c r="Q397"/>
  <c r="P402"/>
  <c r="Q413"/>
  <c r="Q401"/>
  <c r="P31"/>
  <c r="Q31"/>
  <c r="Q29"/>
  <c r="P29"/>
  <c r="P32"/>
  <c r="Q32"/>
  <c r="Q27"/>
  <c r="P27"/>
  <c r="Q433"/>
  <c r="P433"/>
  <c r="P30"/>
  <c r="P38"/>
  <c r="Q356"/>
  <c r="P356"/>
  <c r="Q359"/>
  <c r="P363"/>
  <c r="Q378"/>
  <c r="P378"/>
  <c r="Q381"/>
  <c r="Q408"/>
  <c r="P408"/>
  <c r="Q419"/>
  <c r="P419"/>
  <c r="P421"/>
  <c r="Q395"/>
  <c r="P395"/>
  <c r="Q365"/>
  <c r="P365"/>
  <c r="P386"/>
  <c r="P391"/>
  <c r="P28"/>
  <c r="Q354"/>
  <c r="P354"/>
  <c r="Q398"/>
  <c r="P398"/>
  <c r="Q348"/>
  <c r="P348"/>
  <c r="Q362"/>
  <c r="P368"/>
  <c r="P385"/>
  <c r="Q394"/>
  <c r="Q432"/>
  <c r="P432"/>
  <c r="P351"/>
  <c r="Q371"/>
  <c r="Q377"/>
  <c r="P388"/>
  <c r="P400"/>
  <c r="P405"/>
  <c r="Q411"/>
  <c r="P411"/>
  <c r="P415"/>
  <c r="Q418"/>
  <c r="Q434"/>
  <c r="P434"/>
  <c r="P34"/>
  <c r="Q353"/>
  <c r="P353"/>
  <c r="Q357"/>
  <c r="P357"/>
  <c r="P361"/>
  <c r="Q364"/>
  <c r="Q379"/>
  <c r="P379"/>
  <c r="P382"/>
  <c r="P384"/>
  <c r="P409"/>
  <c r="P429"/>
  <c r="Q399"/>
  <c r="P399"/>
  <c r="Q347"/>
  <c r="P347"/>
  <c r="Q367"/>
  <c r="P367"/>
  <c r="P431"/>
  <c r="N4" l="1"/>
  <c r="O4" s="1"/>
  <c r="N3"/>
  <c r="O3" s="1"/>
  <c r="Q435"/>
  <c r="N7" s="1"/>
  <c r="N5"/>
  <c r="O5" s="1"/>
  <c r="N6" l="1"/>
  <c r="O6" s="1"/>
</calcChain>
</file>

<file path=xl/sharedStrings.xml><?xml version="1.0" encoding="utf-8"?>
<sst xmlns="http://schemas.openxmlformats.org/spreadsheetml/2006/main" count="3655" uniqueCount="1638">
  <si>
    <t>FG</t>
  </si>
  <si>
    <t>код пользователя</t>
  </si>
  <si>
    <t>код клиента (85.…)</t>
  </si>
  <si>
    <t>Выбрать сектор</t>
  </si>
  <si>
    <t>выбрать клиента</t>
  </si>
  <si>
    <t>Подразделение профессиональной продукции</t>
  </si>
  <si>
    <t>#</t>
  </si>
  <si>
    <t>Наименование</t>
  </si>
  <si>
    <t>Цены указаны в рублях</t>
  </si>
  <si>
    <t>Протокол согласования свободных отпускных цен на парфюмерно-косметическую продукцию</t>
  </si>
  <si>
    <t>Сумма заказа:</t>
  </si>
  <si>
    <t>ЗАО "Л`OРЕАЛЬ"</t>
  </si>
  <si>
    <t>Покупатель:</t>
  </si>
  <si>
    <t>Адрес</t>
  </si>
  <si>
    <t>ПОКУПАТЕЛЯ:</t>
  </si>
  <si>
    <t>VRP</t>
  </si>
  <si>
    <t>ЦЕНЫ УТВЕРЖДАЮ</t>
  </si>
  <si>
    <t>Вид оплаты заказа:</t>
  </si>
  <si>
    <t>Дата поставки</t>
  </si>
  <si>
    <t>для информации</t>
  </si>
  <si>
    <t>дополнительная информация</t>
  </si>
  <si>
    <t>Артикул</t>
  </si>
  <si>
    <t>Минимальная упаковка</t>
  </si>
  <si>
    <t>Кол-во штук</t>
  </si>
  <si>
    <t>ABC</t>
  </si>
  <si>
    <t>Вес, kg</t>
  </si>
  <si>
    <t>KAR</t>
  </si>
  <si>
    <t>COU</t>
  </si>
  <si>
    <t>PAL</t>
  </si>
  <si>
    <t>НДС</t>
  </si>
  <si>
    <t>Цена за ед. с НДС</t>
  </si>
  <si>
    <t>СУММА</t>
  </si>
  <si>
    <t>Штрих-код</t>
  </si>
  <si>
    <t>Aerozol Level</t>
  </si>
  <si>
    <t>Общий вес, kg</t>
  </si>
  <si>
    <t>Кол-во паллет</t>
  </si>
  <si>
    <t>Статус</t>
  </si>
  <si>
    <t>Канал</t>
  </si>
  <si>
    <t>Out of protocol</t>
  </si>
  <si>
    <t>ТИП</t>
  </si>
  <si>
    <t/>
  </si>
  <si>
    <t>C</t>
  </si>
  <si>
    <t>Non Aerosol</t>
  </si>
  <si>
    <t>Tech</t>
  </si>
  <si>
    <t>B</t>
  </si>
  <si>
    <t>A</t>
  </si>
  <si>
    <t>Aerosol Level 1</t>
  </si>
  <si>
    <t>Retail</t>
  </si>
  <si>
    <t xml:space="preserve"> </t>
  </si>
  <si>
    <t>деньги</t>
  </si>
  <si>
    <t>%</t>
  </si>
  <si>
    <t>штуки</t>
  </si>
  <si>
    <t>АО "Л`OРЕАЛЬ"</t>
  </si>
  <si>
    <t>(495)258-31-91</t>
  </si>
  <si>
    <t>Код:</t>
  </si>
  <si>
    <t>Россия, 119180, Москва, 4-й Голутвинский пер., д.1/8, стр.1 - 2</t>
  </si>
  <si>
    <t>Договора:</t>
  </si>
  <si>
    <t>Pегион отд.:</t>
  </si>
  <si>
    <t>(495)725-63-89</t>
  </si>
  <si>
    <t>ГЕН.ДИРЕКТОР АО "Л`ОРЕАЛЬ" К.Кавикьоли</t>
  </si>
  <si>
    <t>Количество упаковок</t>
  </si>
  <si>
    <t>Цена за единицу</t>
  </si>
  <si>
    <t>Рекомендованная цена</t>
  </si>
  <si>
    <t>Сертификат</t>
  </si>
  <si>
    <t>Набор красителей для проведения Дня Бренда Matrix 10+10 - СПЕЦИАЛЬНО ДЛЯ САЛОНОВ</t>
  </si>
  <si>
    <t>Набор красителей для Дня Бренда 10+10</t>
  </si>
  <si>
    <r>
      <rPr>
        <b/>
        <sz val="16"/>
        <color rgb="FFC4A7F3"/>
        <rFont val="Century Gothic"/>
        <family val="2"/>
        <charset val="204"/>
      </rPr>
      <t>Для Дня Бренда в салоне.</t>
    </r>
    <r>
      <rPr>
        <sz val="16"/>
        <rFont val="Century Gothic"/>
        <family val="2"/>
        <charset val="204"/>
      </rPr>
      <t xml:space="preserve"> Набор из </t>
    </r>
    <r>
      <rPr>
        <b/>
        <sz val="16"/>
        <color rgb="FFC4A7F3"/>
        <rFont val="Century Gothic"/>
        <family val="2"/>
        <charset val="204"/>
      </rPr>
      <t>20 красителей</t>
    </r>
    <r>
      <rPr>
        <sz val="16"/>
        <rFont val="Century Gothic"/>
        <family val="2"/>
        <charset val="204"/>
      </rPr>
      <t xml:space="preserve"> со скидкой </t>
    </r>
    <r>
      <rPr>
        <b/>
        <sz val="16"/>
        <color rgb="FFC4A7F3"/>
        <rFont val="Century Gothic"/>
        <family val="2"/>
        <charset val="204"/>
      </rPr>
      <t>50%.</t>
    </r>
    <r>
      <rPr>
        <sz val="16"/>
        <rFont val="Century Gothic"/>
        <family val="2"/>
        <charset val="204"/>
      </rPr>
      <t xml:space="preserve"> В состав входит 12 топ оттенков SoColor и 8 топ оттенков SoColor Sync.</t>
    </r>
  </si>
  <si>
    <t>СоКолор 504NJ 90мл</t>
  </si>
  <si>
    <t>RU.77.99.29.001.R.004755.12.21</t>
  </si>
  <si>
    <t>СоКолор 506NV 90мл</t>
  </si>
  <si>
    <t>E3776600</t>
  </si>
  <si>
    <t>3474637022976</t>
  </si>
  <si>
    <t>Натуральный теплый &gt; 50% седины</t>
  </si>
  <si>
    <t>RU.77.99.29.001.R.003111.08.21</t>
  </si>
  <si>
    <t>RU.77.99.29.001.R.002765.08.21</t>
  </si>
  <si>
    <t>Пепльно-перламутровый &gt; 50% седины</t>
  </si>
  <si>
    <t>СоКолор 507AV 90мл</t>
  </si>
  <si>
    <t>E3580400</t>
  </si>
  <si>
    <t>3474636978021</t>
  </si>
  <si>
    <t>Мокка &gt; 50% седины</t>
  </si>
  <si>
    <t xml:space="preserve">СоКолор 505M 90мл   </t>
  </si>
  <si>
    <t>E3585400</t>
  </si>
  <si>
    <t>3474636978526</t>
  </si>
  <si>
    <t>СоКолор 506M 90мл</t>
  </si>
  <si>
    <t>E3585800</t>
  </si>
  <si>
    <t>3474636978564</t>
  </si>
  <si>
    <t xml:space="preserve">Красно-коричневый &gt; 50% седины </t>
  </si>
  <si>
    <t>СоКолор 506RB 90мл</t>
  </si>
  <si>
    <t>Коричнево-медный &gt; 50% седины</t>
  </si>
  <si>
    <t>СоКолор 508BC 90мл</t>
  </si>
  <si>
    <t>E3587500</t>
  </si>
  <si>
    <t>3474636978731</t>
  </si>
  <si>
    <t>Золотистый &gt; 50% седины</t>
  </si>
  <si>
    <t>СоКолор 505G 90мл</t>
  </si>
  <si>
    <t>E3588000</t>
  </si>
  <si>
    <t>3474636978786</t>
  </si>
  <si>
    <t>СоКолор 509G 90мл</t>
  </si>
  <si>
    <t>E3588800</t>
  </si>
  <si>
    <t>3474636978861</t>
  </si>
  <si>
    <t>СоКолор 510G 90мл</t>
  </si>
  <si>
    <t>E3589200</t>
  </si>
  <si>
    <t>3474636978908</t>
  </si>
  <si>
    <t>Натуральный &gt; 50% седины</t>
  </si>
  <si>
    <t xml:space="preserve">СоКолор 504N 90мл </t>
  </si>
  <si>
    <t>E3582700</t>
  </si>
  <si>
    <t>3474636978250</t>
  </si>
  <si>
    <t>СоКолор 505N 90мл</t>
  </si>
  <si>
    <t>E3583100</t>
  </si>
  <si>
    <t>3474636978298</t>
  </si>
  <si>
    <t>СоКолор 506N 90мл</t>
  </si>
  <si>
    <t>E3583500</t>
  </si>
  <si>
    <t>3474636978335</t>
  </si>
  <si>
    <t>СоКолор 507N 90мл</t>
  </si>
  <si>
    <t>E3583900</t>
  </si>
  <si>
    <t>3474636978373</t>
  </si>
  <si>
    <t>СоКолор 508N 90мл</t>
  </si>
  <si>
    <t>E3584300</t>
  </si>
  <si>
    <t>3474636978410</t>
  </si>
  <si>
    <t>СоКолор 509N 90мл</t>
  </si>
  <si>
    <t>E3584700</t>
  </si>
  <si>
    <t>3474636978458</t>
  </si>
  <si>
    <t>СоКолор 510N 90мл</t>
  </si>
  <si>
    <t>E3585100</t>
  </si>
  <si>
    <t>3474636978496</t>
  </si>
  <si>
    <t>Натуральный Пепельный &gt; 50% седины</t>
  </si>
  <si>
    <t>СоКолор 505NA 90мл</t>
  </si>
  <si>
    <t>E3581200</t>
  </si>
  <si>
    <t>3474636978106</t>
  </si>
  <si>
    <t>СоКолор 506NA 90мл</t>
  </si>
  <si>
    <t>E3581600</t>
  </si>
  <si>
    <t>3474636978144</t>
  </si>
  <si>
    <t>СоКолор 508NA 90мл</t>
  </si>
  <si>
    <t>E3581800</t>
  </si>
  <si>
    <t>3474636978168</t>
  </si>
  <si>
    <t xml:space="preserve">СоКолор 509NA 90мл         </t>
  </si>
  <si>
    <t>E3582100</t>
  </si>
  <si>
    <t>3474636978199</t>
  </si>
  <si>
    <t>СоКолор 510NA 90мл</t>
  </si>
  <si>
    <t>E3582400</t>
  </si>
  <si>
    <t>3474636978229</t>
  </si>
  <si>
    <t>Осветляющий порошок Лайт Мастер с бондером 500 гр</t>
  </si>
  <si>
    <t>E3779500</t>
  </si>
  <si>
    <t>3474637024604</t>
  </si>
  <si>
    <t>RU.77.99.29.001.R.001478.06.20</t>
  </si>
  <si>
    <t>Осветляющий порошок Лайт Мастер 500гр</t>
  </si>
  <si>
    <t>E3779100</t>
  </si>
  <si>
    <t>3474637024567</t>
  </si>
  <si>
    <t>RU.77.99.29.001.E.000376.01.14</t>
  </si>
  <si>
    <t xml:space="preserve">  SOCOLOR CULT – ПАЛИТРА ЯРКИХ ОТТЕНКОВ</t>
  </si>
  <si>
    <t xml:space="preserve">КРЕМ С ПИГМЕНТАМИ ПРЯМОГО ДЕЙСТВИЯ ДЛЯ ВОЛОС </t>
  </si>
  <si>
    <t xml:space="preserve">КРЕМ С ПИГМЕНТАМИ ПРЯМОГО ДЕЙСТВИЯ ДЛЯ ВОЛОС  </t>
  </si>
  <si>
    <t>Мх Соколор Культ Страстный Красный, 118мл</t>
  </si>
  <si>
    <t>P1579700</t>
  </si>
  <si>
    <t>884486379771</t>
  </si>
  <si>
    <t>ЕАЭС N RU Д-FR.РА01.В.51369/21</t>
  </si>
  <si>
    <t>SoColor / СоКолор – стойкая крем-краска для волос, 90МЛ</t>
  </si>
  <si>
    <t xml:space="preserve">СоКолор 4NJ 90мл       </t>
  </si>
  <si>
    <t>E3545701</t>
  </si>
  <si>
    <t>3474636972517</t>
  </si>
  <si>
    <t>RU.77.99.29.001.R.001678.05.21</t>
  </si>
  <si>
    <t xml:space="preserve">СоКолор 6NA 90мл       </t>
  </si>
  <si>
    <t xml:space="preserve">СоКолор 8NA 90мл       </t>
  </si>
  <si>
    <t xml:space="preserve">СоКолор 6NV 90мл       </t>
  </si>
  <si>
    <t>E3546901</t>
  </si>
  <si>
    <t>3474636972708</t>
  </si>
  <si>
    <t xml:space="preserve">СоКолор 2N 90мл       </t>
  </si>
  <si>
    <t>E3535101</t>
  </si>
  <si>
    <t>3474636972210</t>
  </si>
  <si>
    <t>RU.77.99.29.001.R.001668.05.21</t>
  </si>
  <si>
    <t xml:space="preserve">СоКолор 3N 90мл       </t>
  </si>
  <si>
    <t>E3533901</t>
  </si>
  <si>
    <t>3474636972074</t>
  </si>
  <si>
    <t xml:space="preserve">СоКолор 4N 90мл       </t>
  </si>
  <si>
    <t>E3533501</t>
  </si>
  <si>
    <t>3474636972036</t>
  </si>
  <si>
    <t xml:space="preserve">СоКолор 5N 90мл       </t>
  </si>
  <si>
    <t>E3532702</t>
  </si>
  <si>
    <t>3474636971916</t>
  </si>
  <si>
    <t xml:space="preserve">СоКолор 6N 90мл       </t>
  </si>
  <si>
    <t>E3531902</t>
  </si>
  <si>
    <t>3474636971930</t>
  </si>
  <si>
    <t xml:space="preserve">СоКолор 7N 90мл       </t>
  </si>
  <si>
    <t>E3532302</t>
  </si>
  <si>
    <t>3474636971879</t>
  </si>
  <si>
    <t xml:space="preserve">СоКолор 8N 90мл       </t>
  </si>
  <si>
    <t>E3533102</t>
  </si>
  <si>
    <t>3474636971992</t>
  </si>
  <si>
    <t>RU.77.99.29.001.R.001342.04.21</t>
  </si>
  <si>
    <t xml:space="preserve">СоКолор 9N 90мл       </t>
  </si>
  <si>
    <t>E3534301</t>
  </si>
  <si>
    <t>3474636972111</t>
  </si>
  <si>
    <t xml:space="preserve">СоКолор 10N 90мл       </t>
  </si>
  <si>
    <t>E3534701</t>
  </si>
  <si>
    <t>3474636972173</t>
  </si>
  <si>
    <t xml:space="preserve">СоКолор 11N 90мл       </t>
  </si>
  <si>
    <t>E3535901</t>
  </si>
  <si>
    <t>3474636972272</t>
  </si>
  <si>
    <t xml:space="preserve">СоКолор 6NW 90мл       </t>
  </si>
  <si>
    <t>E3535501</t>
  </si>
  <si>
    <t>3474636972258</t>
  </si>
  <si>
    <t>СоКолор 10NW 90мл</t>
  </si>
  <si>
    <t>E3538101</t>
  </si>
  <si>
    <t>3474636972463</t>
  </si>
  <si>
    <t>ЛИНЕЙКА POWER COOLS: ХОЛОДНЫЕ ТОНА ДЛЯ БРЮНЕТОК</t>
  </si>
  <si>
    <t xml:space="preserve">СоКолор 4VA 90мл       </t>
  </si>
  <si>
    <t xml:space="preserve">СоКолор 6VA 90мл       </t>
  </si>
  <si>
    <t>E3684400</t>
  </si>
  <si>
    <t>3474636990641</t>
  </si>
  <si>
    <t xml:space="preserve">СоКолор 4AA 90мл       </t>
  </si>
  <si>
    <t>E3685200</t>
  </si>
  <si>
    <t>3474636990726</t>
  </si>
  <si>
    <t xml:space="preserve">Соколор 6AA 90мл       </t>
  </si>
  <si>
    <t>E3684800</t>
  </si>
  <si>
    <t>3474636990689</t>
  </si>
  <si>
    <t>ULTRA BLONDE СО СНИЖЕННЫМ АММИАКОМ</t>
  </si>
  <si>
    <t xml:space="preserve">СоКолор UL-A+ 90мл       </t>
  </si>
  <si>
    <t>E3686800</t>
  </si>
  <si>
    <t>3474636990887</t>
  </si>
  <si>
    <t>RU.77.99.29.001.R.002767.08.21</t>
  </si>
  <si>
    <t xml:space="preserve">СоКолор UL-VV 90мл       </t>
  </si>
  <si>
    <t>E3687200</t>
  </si>
  <si>
    <t>3474636990924</t>
  </si>
  <si>
    <t xml:space="preserve">СоКолор UL-V+ 90мл       </t>
  </si>
  <si>
    <t>E3687600</t>
  </si>
  <si>
    <t>3474636990962</t>
  </si>
  <si>
    <t xml:space="preserve">СоКолор UL-NV+ 90мл       </t>
  </si>
  <si>
    <t>E3688000</t>
  </si>
  <si>
    <t>3474636991006</t>
  </si>
  <si>
    <t xml:space="preserve">СоКолор UL-N 90мл       </t>
  </si>
  <si>
    <t>E3688400</t>
  </si>
  <si>
    <t>3474636991044</t>
  </si>
  <si>
    <t xml:space="preserve">СоКолор UL-N+ 90мл       </t>
  </si>
  <si>
    <t>E3688800</t>
  </si>
  <si>
    <t>3474636991082</t>
  </si>
  <si>
    <t xml:space="preserve">СоКолор UL-M 90мл       </t>
  </si>
  <si>
    <t>E3689200</t>
  </si>
  <si>
    <t>3474636991129</t>
  </si>
  <si>
    <t xml:space="preserve">СоКолор UL-P 90мл       </t>
  </si>
  <si>
    <t>E3690000</t>
  </si>
  <si>
    <t>3474636991204</t>
  </si>
  <si>
    <t>Прозрачный оттенок</t>
  </si>
  <si>
    <t>Пепельный</t>
  </si>
  <si>
    <t>СоКолор 1A 90мл</t>
  </si>
  <si>
    <t>E3678000</t>
  </si>
  <si>
    <t>3474636990009</t>
  </si>
  <si>
    <t>СоКолор 7A 90мл</t>
  </si>
  <si>
    <t>E3679200</t>
  </si>
  <si>
    <t>3474636990122</t>
  </si>
  <si>
    <t>СоКолор 9A 90мл</t>
  </si>
  <si>
    <t>E3679600</t>
  </si>
  <si>
    <t>3474636990160</t>
  </si>
  <si>
    <t>Жемчужный</t>
  </si>
  <si>
    <t>СоКолор 6P 90мл</t>
  </si>
  <si>
    <t>E3682800</t>
  </si>
  <si>
    <t>3474636990481</t>
  </si>
  <si>
    <t xml:space="preserve">Соколор 8P 90мл       </t>
  </si>
  <si>
    <t>E3683200</t>
  </si>
  <si>
    <t>3474636990528</t>
  </si>
  <si>
    <t xml:space="preserve">СоКолор 10P 90мл     </t>
  </si>
  <si>
    <t>E3683600</t>
  </si>
  <si>
    <t>3474636990566</t>
  </si>
  <si>
    <t>Серебристый жемчужный</t>
  </si>
  <si>
    <t>Соколор 8SP 90мл</t>
  </si>
  <si>
    <t>E3682000</t>
  </si>
  <si>
    <t>3474636990405</t>
  </si>
  <si>
    <t xml:space="preserve">СоКолор 10SP 90мл </t>
  </si>
  <si>
    <t>E3682400</t>
  </si>
  <si>
    <t>3474636990443</t>
  </si>
  <si>
    <t>Пепельно-перламутровый</t>
  </si>
  <si>
    <t>СоКолор 5AV 90мл</t>
  </si>
  <si>
    <t>E3676000</t>
  </si>
  <si>
    <t>3474636989805</t>
  </si>
  <si>
    <t xml:space="preserve">СоКолор 7AV 90мл   </t>
  </si>
  <si>
    <t>E3676400</t>
  </si>
  <si>
    <t>3474636989843</t>
  </si>
  <si>
    <t>СоКолор 8AV 90мл</t>
  </si>
  <si>
    <t>E3676800</t>
  </si>
  <si>
    <t>3474636989881</t>
  </si>
  <si>
    <t xml:space="preserve">СоКолор 9AV 90мл   </t>
  </si>
  <si>
    <t>E3677200</t>
  </si>
  <si>
    <t>3474636989928</t>
  </si>
  <si>
    <t xml:space="preserve">Соколор 10AV 90мл </t>
  </si>
  <si>
    <t>E3677600</t>
  </si>
  <si>
    <t>3474636989966</t>
  </si>
  <si>
    <t>Пепельный нефритовый</t>
  </si>
  <si>
    <t>Золотистый</t>
  </si>
  <si>
    <t>СоКолор 7G 90мл</t>
  </si>
  <si>
    <t>E3704200</t>
  </si>
  <si>
    <t>3474636993260</t>
  </si>
  <si>
    <t>СоКолор 8G 90мл</t>
  </si>
  <si>
    <t>E3704600</t>
  </si>
  <si>
    <t>3474636993307</t>
  </si>
  <si>
    <t>СоКолор 9G 90мл</t>
  </si>
  <si>
    <t>E3705000</t>
  </si>
  <si>
    <t>3474636993345</t>
  </si>
  <si>
    <t>СоКолор 10G 90мл</t>
  </si>
  <si>
    <t>E3705400</t>
  </si>
  <si>
    <t>3474636993383</t>
  </si>
  <si>
    <t>Медный</t>
  </si>
  <si>
    <t>СоКолор 5C 90мл</t>
  </si>
  <si>
    <t>E3670800</t>
  </si>
  <si>
    <t>3474636989287</t>
  </si>
  <si>
    <t>СоКолор 6C 90мл</t>
  </si>
  <si>
    <t>E3671200</t>
  </si>
  <si>
    <t>3474636989324</t>
  </si>
  <si>
    <t>СоКолор 7C 90мл</t>
  </si>
  <si>
    <t>E3671600</t>
  </si>
  <si>
    <t>3474636989362</t>
  </si>
  <si>
    <t>Соколор 8C 90мл</t>
  </si>
  <si>
    <t>E3672000</t>
  </si>
  <si>
    <t>3474636989409</t>
  </si>
  <si>
    <t>Медно-золотистый</t>
  </si>
  <si>
    <t>СоКолор 7СG 90мл</t>
  </si>
  <si>
    <t>E3670400</t>
  </si>
  <si>
    <t>3474636989249</t>
  </si>
  <si>
    <t>Глубокий медный</t>
  </si>
  <si>
    <t xml:space="preserve">СоКолор 8CC 90мл   </t>
  </si>
  <si>
    <t>E3675600</t>
  </si>
  <si>
    <t>3474636989768</t>
  </si>
  <si>
    <t xml:space="preserve">Мокка  </t>
  </si>
  <si>
    <t xml:space="preserve">СоКолор 5M 90мл      </t>
  </si>
  <si>
    <t>E3692000</t>
  </si>
  <si>
    <t>3474636991402</t>
  </si>
  <si>
    <t xml:space="preserve">СоКолор 6M 90мл       </t>
  </si>
  <si>
    <t>E3692400</t>
  </si>
  <si>
    <t>3474636991440</t>
  </si>
  <si>
    <t xml:space="preserve">СоКолор 7M 90мл       </t>
  </si>
  <si>
    <t>E3692800</t>
  </si>
  <si>
    <t>3474636991488</t>
  </si>
  <si>
    <t>СоКолор 8M 90мл</t>
  </si>
  <si>
    <t>E3693200</t>
  </si>
  <si>
    <t>3474636991525</t>
  </si>
  <si>
    <t>СоКолор 9M 90мл</t>
  </si>
  <si>
    <t>E3693600</t>
  </si>
  <si>
    <t>3474636991563</t>
  </si>
  <si>
    <t xml:space="preserve">Мокка пепельный </t>
  </si>
  <si>
    <t>СоКолор 4MA 90мл</t>
  </si>
  <si>
    <t>E3690400</t>
  </si>
  <si>
    <t>3474636991242</t>
  </si>
  <si>
    <t xml:space="preserve">СоКолор 6MA 90мл    </t>
  </si>
  <si>
    <t>E3690800</t>
  </si>
  <si>
    <t>3474636991280</t>
  </si>
  <si>
    <t>СоКолор 8MA 90мл</t>
  </si>
  <si>
    <t>E3691200</t>
  </si>
  <si>
    <t>3474636991327</t>
  </si>
  <si>
    <t>Мокка перламутровый</t>
  </si>
  <si>
    <t xml:space="preserve">Соколор Бьюти 6MV 90мл       </t>
  </si>
  <si>
    <t>Перламутровый мокка</t>
  </si>
  <si>
    <t>Пепельный мокка</t>
  </si>
  <si>
    <t xml:space="preserve">Мокка мокка </t>
  </si>
  <si>
    <t xml:space="preserve">СоКолор 6MM 90мл   </t>
  </si>
  <si>
    <t>E3694000</t>
  </si>
  <si>
    <t>3474636991600</t>
  </si>
  <si>
    <t xml:space="preserve">СоКолор 8MM 90мл   </t>
  </si>
  <si>
    <t>E3694400</t>
  </si>
  <si>
    <t>3474636991648</t>
  </si>
  <si>
    <t>Мокка золотистый</t>
  </si>
  <si>
    <t>СоКолор 7MG 90мл</t>
  </si>
  <si>
    <t>E3698800</t>
  </si>
  <si>
    <t>3474636992089</t>
  </si>
  <si>
    <r>
      <t>Мокка красный</t>
    </r>
    <r>
      <rPr>
        <b/>
        <i/>
        <sz val="16"/>
        <color rgb="FFC00000"/>
        <rFont val="Century Gothic"/>
        <family val="2"/>
        <charset val="204"/>
      </rPr>
      <t xml:space="preserve"> </t>
    </r>
  </si>
  <si>
    <t>СоКолор 6MR 90мл</t>
  </si>
  <si>
    <t>E3695200</t>
  </si>
  <si>
    <t>3474636991723</t>
  </si>
  <si>
    <t>Теплый</t>
  </si>
  <si>
    <t>Коричнево-медный</t>
  </si>
  <si>
    <t>СоКолор 4BC 90мл</t>
  </si>
  <si>
    <t>E3706200</t>
  </si>
  <si>
    <t>3474636993468</t>
  </si>
  <si>
    <t>СоКолор 5BC 90мл</t>
  </si>
  <si>
    <t>E3706600</t>
  </si>
  <si>
    <t>3474636993505</t>
  </si>
  <si>
    <t>СоКолор 7BC 90мл</t>
  </si>
  <si>
    <t>E3707400</t>
  </si>
  <si>
    <t>3474636993581</t>
  </si>
  <si>
    <t>Коричнево-красный</t>
  </si>
  <si>
    <t>СоКолор 6BR 90мл</t>
  </si>
  <si>
    <t>E3705800</t>
  </si>
  <si>
    <t>3474636993420</t>
  </si>
  <si>
    <t>Коричнево-перламутровый</t>
  </si>
  <si>
    <t>СоКолор 5BV 90мл</t>
  </si>
  <si>
    <t>E3723200</t>
  </si>
  <si>
    <t>3474636998722</t>
  </si>
  <si>
    <t>Красно-медный</t>
  </si>
  <si>
    <t>СоКолор 8RC 90мл</t>
  </si>
  <si>
    <t>E3675200</t>
  </si>
  <si>
    <t>3474636989720</t>
  </si>
  <si>
    <t xml:space="preserve">Коллекция RED+ насыщенных красных оттенков </t>
  </si>
  <si>
    <t>СоКолор  5RR+ 90мл</t>
  </si>
  <si>
    <t>E3674000</t>
  </si>
  <si>
    <t>3474636989607</t>
  </si>
  <si>
    <t>СоКолор 7RR+ 90мл</t>
  </si>
  <si>
    <t>E3674400</t>
  </si>
  <si>
    <t>3474636989645</t>
  </si>
  <si>
    <t>СоКолор 5RV+ 90мл</t>
  </si>
  <si>
    <t>E3673200</t>
  </si>
  <si>
    <t>3474636989522</t>
  </si>
  <si>
    <t>КРЕМЫ-ОКСИДАНТЫ - CREMES-OXYDANTS</t>
  </si>
  <si>
    <t xml:space="preserve">Оксиданты в мини формате - СПЕЦИАЛЬНО ДЛЯ ПРОФЕССИОНАЛЬНЫХ МАГАЗИНОВ </t>
  </si>
  <si>
    <t>Полноразмерные оксиданты 1 л</t>
  </si>
  <si>
    <t>Крем-Оксидант MATRIX 10 vol - 3% 1000мл</t>
  </si>
  <si>
    <t>E3781600</t>
  </si>
  <si>
    <t>3474637027056</t>
  </si>
  <si>
    <t>RU.77.99.37.001.E.008399.10.13</t>
  </si>
  <si>
    <t>Крем-Оксидант MATRIX 20 vol - 6% 1000мл</t>
  </si>
  <si>
    <t>E3781800</t>
  </si>
  <si>
    <t>3474637027070</t>
  </si>
  <si>
    <t>Крем-Оксидант MATRIX 30 vol - 9% 1000мл</t>
  </si>
  <si>
    <t>E3782000</t>
  </si>
  <si>
    <t>3474637027094</t>
  </si>
  <si>
    <t>Крем-Оксидант MATRIX 40 vol - 12% 1000мл</t>
  </si>
  <si>
    <t>E3782200</t>
  </si>
  <si>
    <t>3474637027117</t>
  </si>
  <si>
    <t>RU.77.99.29.001.R.002764.08.21</t>
  </si>
  <si>
    <t>СоКолор Синк Кислотный Тонер Прозрачный Нюд - 8AG, 90 мл</t>
  </si>
  <si>
    <t>E3579900</t>
  </si>
  <si>
    <t>3474636977901</t>
  </si>
  <si>
    <t xml:space="preserve">СоКолор Синк 7NA 90мл       </t>
  </si>
  <si>
    <t>E3544801</t>
  </si>
  <si>
    <t>3474636963980</t>
  </si>
  <si>
    <t>RU.77.99.29.001.R.001677.05.21</t>
  </si>
  <si>
    <t xml:space="preserve">СоКолор Синк 9NA 90мл       </t>
  </si>
  <si>
    <t>E3545101</t>
  </si>
  <si>
    <t>3474636964017</t>
  </si>
  <si>
    <t xml:space="preserve">СоКолор Синк 7NV 90мл       </t>
  </si>
  <si>
    <t>E3545401</t>
  </si>
  <si>
    <t>3474636964048</t>
  </si>
  <si>
    <t xml:space="preserve">СоКолор Синк 3N 90мл       </t>
  </si>
  <si>
    <t>E3538701</t>
  </si>
  <si>
    <t>3474636972647</t>
  </si>
  <si>
    <t>RU.77.99.29.001.R.001341.04.21</t>
  </si>
  <si>
    <t xml:space="preserve">СоКолор Синк 5N 90мл       </t>
  </si>
  <si>
    <t>E3539301</t>
  </si>
  <si>
    <t>3474636972760</t>
  </si>
  <si>
    <t>RU.77.99.29.001.R.000698.03.21</t>
  </si>
  <si>
    <t xml:space="preserve">СоКолор Синк 6N 90мл       </t>
  </si>
  <si>
    <t>E3539901</t>
  </si>
  <si>
    <t>3474636972876</t>
  </si>
  <si>
    <t xml:space="preserve">СоКолор Синк 8N 90мл       </t>
  </si>
  <si>
    <t>E3540501</t>
  </si>
  <si>
    <t>3474636972784</t>
  </si>
  <si>
    <t xml:space="preserve">СоКолор Синк 10N 90мл       </t>
  </si>
  <si>
    <t>E3541101</t>
  </si>
  <si>
    <t>3474636972944</t>
  </si>
  <si>
    <t xml:space="preserve">СоКолор Синк 6WN 90мл            </t>
  </si>
  <si>
    <t>E3540201</t>
  </si>
  <si>
    <t>3474636972906</t>
  </si>
  <si>
    <t xml:space="preserve">СоКолор Синк 8WN 90мл            </t>
  </si>
  <si>
    <t>E3540901</t>
  </si>
  <si>
    <t>3474636972920</t>
  </si>
  <si>
    <t xml:space="preserve">СоКолор Синк Clear 90мл            </t>
  </si>
  <si>
    <t>E3579201</t>
  </si>
  <si>
    <t>3474636977833</t>
  </si>
  <si>
    <t>СоКолор Синк 11V 90 мл</t>
  </si>
  <si>
    <t>E3664600</t>
  </si>
  <si>
    <t>3474636986866</t>
  </si>
  <si>
    <t>RU.77.99.29.001.R.002766.08.21</t>
  </si>
  <si>
    <t>СоКолор Синк 11P 90 мл</t>
  </si>
  <si>
    <t>E3665200</t>
  </si>
  <si>
    <t>3474636986927</t>
  </si>
  <si>
    <t>СоКолор Синк SPV 90 мл</t>
  </si>
  <si>
    <t>E3663100</t>
  </si>
  <si>
    <t>3474636986712</t>
  </si>
  <si>
    <t>СоКолор Синк SPM 90 мл</t>
  </si>
  <si>
    <t>E3663700</t>
  </si>
  <si>
    <t>3474636986774</t>
  </si>
  <si>
    <t>СоКолор Синк SPN 90 мл</t>
  </si>
  <si>
    <t>E3663400</t>
  </si>
  <si>
    <t>3474636986743</t>
  </si>
  <si>
    <t>СоКолор Синк SPA 90 мл</t>
  </si>
  <si>
    <t>E3664000</t>
  </si>
  <si>
    <t>3474636986804</t>
  </si>
  <si>
    <t>СоКолор Синк 7VA 90мл</t>
  </si>
  <si>
    <t>E3666400</t>
  </si>
  <si>
    <t>3474636987047</t>
  </si>
  <si>
    <t>СоКолор Синк 5AA 90мл</t>
  </si>
  <si>
    <t>E3665500</t>
  </si>
  <si>
    <t>3474636986958</t>
  </si>
  <si>
    <t xml:space="preserve">СоКолор Синк 1A 90мл    </t>
  </si>
  <si>
    <t>E3577900</t>
  </si>
  <si>
    <t>3474636977703</t>
  </si>
  <si>
    <t xml:space="preserve">СоКолор Синк 4A 90мл    </t>
  </si>
  <si>
    <t>E3577600</t>
  </si>
  <si>
    <t>3474636977673</t>
  </si>
  <si>
    <t xml:space="preserve">СоКолор Синк 6A 90мл    </t>
  </si>
  <si>
    <t>E3577300</t>
  </si>
  <si>
    <t>3474636977642</t>
  </si>
  <si>
    <t xml:space="preserve">СоКолор Синк 8A 90мл           </t>
  </si>
  <si>
    <t>E3577000</t>
  </si>
  <si>
    <t>3474636977611</t>
  </si>
  <si>
    <t xml:space="preserve">СоКолор Синк 10A 90мл  </t>
  </si>
  <si>
    <t>E3576700</t>
  </si>
  <si>
    <t>3474636977581</t>
  </si>
  <si>
    <t>СоКолор Синк 8P 90мл</t>
  </si>
  <si>
    <t>E3576400</t>
  </si>
  <si>
    <t>3474636977550</t>
  </si>
  <si>
    <t xml:space="preserve">СоКолор Синк 10P 90мл  </t>
  </si>
  <si>
    <t>E3576100</t>
  </si>
  <si>
    <t>3474636977529</t>
  </si>
  <si>
    <t>Перламутровый</t>
  </si>
  <si>
    <t>СоКолор Синк 8V 90мл</t>
  </si>
  <si>
    <t>E3574900</t>
  </si>
  <si>
    <t>3474636977406</t>
  </si>
  <si>
    <t xml:space="preserve">СоКолор Синк 10V 90мл  </t>
  </si>
  <si>
    <t>E3574600</t>
  </si>
  <si>
    <t>3474636977376</t>
  </si>
  <si>
    <t>Мокка Мокка</t>
  </si>
  <si>
    <t>СоКолор Синк 5MM 90мл</t>
  </si>
  <si>
    <t>E3661800</t>
  </si>
  <si>
    <t>3474636986316</t>
  </si>
  <si>
    <t>СоКолор Синк 7MM 90мл</t>
  </si>
  <si>
    <t>E3662100</t>
  </si>
  <si>
    <t>3474636986347</t>
  </si>
  <si>
    <t>СоКолор Синк 9MM 90мл</t>
  </si>
  <si>
    <t>E3662400</t>
  </si>
  <si>
    <t>3474636986378</t>
  </si>
  <si>
    <t>СоКолор Синк 10MM 90мл</t>
  </si>
  <si>
    <t>E3662700</t>
  </si>
  <si>
    <t>3474636986408</t>
  </si>
  <si>
    <t>Мокка</t>
  </si>
  <si>
    <t xml:space="preserve">СоКолор Синк 5M 90мл   </t>
  </si>
  <si>
    <t>E3658800</t>
  </si>
  <si>
    <t>3474636986019</t>
  </si>
  <si>
    <t>СоКолор Синк 6M 90мл</t>
  </si>
  <si>
    <t>E3659100</t>
  </si>
  <si>
    <t>3474636986040</t>
  </si>
  <si>
    <t>СоКолор Синк 7M 90мл</t>
  </si>
  <si>
    <t>E3659400</t>
  </si>
  <si>
    <t>3474636986071</t>
  </si>
  <si>
    <t>СоКолор Синк 8M 90мл</t>
  </si>
  <si>
    <t>E3659700</t>
  </si>
  <si>
    <t>3474636986101</t>
  </si>
  <si>
    <t>СоКолор Синк 10M 90мл</t>
  </si>
  <si>
    <t>E3660000</t>
  </si>
  <si>
    <t>3474636986132</t>
  </si>
  <si>
    <t>СоКолор Синк 7MV 90 мл</t>
  </si>
  <si>
    <t>E3661200</t>
  </si>
  <si>
    <t>3474636986255</t>
  </si>
  <si>
    <t>СоКолор Синк 8G 90мл</t>
  </si>
  <si>
    <t>E3657300</t>
  </si>
  <si>
    <t>3474636985869</t>
  </si>
  <si>
    <t>СоКолор Синк 10G 90мл</t>
  </si>
  <si>
    <t>E3657000</t>
  </si>
  <si>
    <t>3474636985838</t>
  </si>
  <si>
    <t>Золотистый перламутровый</t>
  </si>
  <si>
    <t>СоКолор Синк 9GV 90мл</t>
  </si>
  <si>
    <t>E3656700</t>
  </si>
  <si>
    <t>3474636985807</t>
  </si>
  <si>
    <t>Коричневый красный</t>
  </si>
  <si>
    <t>СоКолор Синк 6BR 90мл</t>
  </si>
  <si>
    <t>E3658200</t>
  </si>
  <si>
    <t>3474636985951</t>
  </si>
  <si>
    <t>Коричневый медный</t>
  </si>
  <si>
    <t>Медный золотистый</t>
  </si>
  <si>
    <t xml:space="preserve">Глубокий медный + </t>
  </si>
  <si>
    <t>СоКолор Синк 7CC+ 90мл</t>
  </si>
  <si>
    <t>E3655800</t>
  </si>
  <si>
    <t>3474636985715</t>
  </si>
  <si>
    <t>Красно-медный +</t>
  </si>
  <si>
    <t>СоКолор Синк 6RC+ 90мл</t>
  </si>
  <si>
    <t>E3655200</t>
  </si>
  <si>
    <t>3474636985654</t>
  </si>
  <si>
    <t>СоКолор Синк 8RC+ 90мл</t>
  </si>
  <si>
    <t>E3656400</t>
  </si>
  <si>
    <t>3474636985777</t>
  </si>
  <si>
    <t>Глубокий перламутровый</t>
  </si>
  <si>
    <t>СоКолор Синк 5VV 90мл</t>
  </si>
  <si>
    <t>E3575200</t>
  </si>
  <si>
    <t>3474636977437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</si>
  <si>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</si>
  <si>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</si>
  <si>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</si>
  <si>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E0757802</t>
  </si>
  <si>
    <t>3474630636637</t>
  </si>
  <si>
    <t>RU.77.99.37.001.E.006805.08.13</t>
  </si>
  <si>
    <t>ОПТИ.ВЕЙВ Лос/завивки чувст.вол.3*250мл</t>
  </si>
  <si>
    <t xml:space="preserve">Лосьон для завивки чувтвительных или окрашенных волос </t>
  </si>
  <si>
    <t>E0757502</t>
  </si>
  <si>
    <t>3474630636552</t>
  </si>
  <si>
    <t>RU.77.99.37.001.E.006807.08.13</t>
  </si>
  <si>
    <t>ОПТИ.ВЕЙВ Лос/завивки резист.вол.3*250мл</t>
  </si>
  <si>
    <t xml:space="preserve">Лосьон для завивки трудноподдающихся волос </t>
  </si>
  <si>
    <t>E0758121</t>
  </si>
  <si>
    <t>3474630636750</t>
  </si>
  <si>
    <t>RU.77.99.37.001.E.006806.08.13</t>
  </si>
  <si>
    <t>МХ ОПТИ.ВЕЙВ Фиксатор 1л</t>
  </si>
  <si>
    <t>Фиксатор для завивки волос</t>
  </si>
  <si>
    <t>E0239603</t>
  </si>
  <si>
    <t>3474630354692</t>
  </si>
  <si>
    <t>RU.77.99.37.001.E.006804.08.13</t>
  </si>
  <si>
    <t>МХ крем-маска Тотал Трит, 500 мл</t>
  </si>
  <si>
    <t>Крем-маска для глубокого питания и восстановления волос</t>
  </si>
  <si>
    <t>884486475473</t>
  </si>
  <si>
    <t>Все кроме премиум ритейл</t>
  </si>
  <si>
    <t>МХ спрей против пористости  Инстакюр, 500 мл</t>
  </si>
  <si>
    <t>Универсальный спрей против пористости. Облегчает расчесывание, выравнивает и заполняет кутикулу, подготавливает волосы перед окрашиванием.</t>
  </si>
  <si>
    <t>P2263900</t>
  </si>
  <si>
    <t>884486475411</t>
  </si>
  <si>
    <t>ЕАЭС N RU Д-FR.РА03.В.99056/21</t>
  </si>
  <si>
    <t>МХ средство Ноу Стейн для удаления красителя с кожи, 247 мл</t>
  </si>
  <si>
    <t>Мягко удаляет следы красителя по линии роста волос, с ушей, кожи головы. Не оставляет пленки.</t>
  </si>
  <si>
    <t>P2264400</t>
  </si>
  <si>
    <t>884486475466</t>
  </si>
  <si>
    <t>ЕАЭС N RU Д-FR.РА02.В.09490/22</t>
  </si>
  <si>
    <t>3474630740853</t>
  </si>
  <si>
    <t>ЕАЭС N RU Д-FR.РА01.В.14436/21</t>
  </si>
  <si>
    <t>3474630740921</t>
  </si>
  <si>
    <t>ЕАЭС N RU Д-FR.РА01.В.14578/21</t>
  </si>
  <si>
    <t>3474630740891</t>
  </si>
  <si>
    <t>3474630740969</t>
  </si>
  <si>
    <t>3474636679782</t>
  </si>
  <si>
    <t>ЕАЭС N RU Д-FR.РА01.В.34137/22</t>
  </si>
  <si>
    <t>ТР КИП МИ ВИВИД Кондиционер 300 мл</t>
  </si>
  <si>
    <t>3474636679812</t>
  </si>
  <si>
    <t>ТР КИП МИ ВИВИД Шампунь 1 Л</t>
  </si>
  <si>
    <t>3474636679843</t>
  </si>
  <si>
    <t>3474636679775</t>
  </si>
  <si>
    <t>3474636973736</t>
  </si>
  <si>
    <t>ТР АНБРЕЙК МАЙ БЛОНД кондиционер, 300 мл</t>
  </si>
  <si>
    <t>Укрепляющий кондиционер с лимонной кислотой для осветленных волос</t>
  </si>
  <si>
    <t>3474636973668</t>
  </si>
  <si>
    <t>3474636973675</t>
  </si>
  <si>
    <t>3474636973682</t>
  </si>
  <si>
    <t>ТР АНБРЕЙК МАЙ БЛОНД кондиционер, 1 л</t>
  </si>
  <si>
    <t>3474636973705</t>
  </si>
  <si>
    <t>ТР СОУ СИЛЬВЕР Маска тройного действия 200 мл</t>
  </si>
  <si>
    <t>Для интенсивной нейтрализации желтизны у блондинок и на седых волосах</t>
  </si>
  <si>
    <t>P1708301</t>
  </si>
  <si>
    <t>884486411969</t>
  </si>
  <si>
    <t>3474630741683</t>
  </si>
  <si>
    <t>ТР СОУ СИЛЬВЕР Кондиционер 1 Л</t>
  </si>
  <si>
    <t>3474636731152</t>
  </si>
  <si>
    <t>ТР БРАСС ОФФ Кондиционер 300 мл</t>
  </si>
  <si>
    <t>3474636484867</t>
  </si>
  <si>
    <t>3474636484942</t>
  </si>
  <si>
    <t>3474636484935</t>
  </si>
  <si>
    <t>3474636993949</t>
  </si>
  <si>
    <t>ТР МИРАКЛ КРИЭЙТОР Маска 500 мл</t>
  </si>
  <si>
    <t>P2137000</t>
  </si>
  <si>
    <t>884486465825</t>
  </si>
  <si>
    <t>ЕАЭС N RU Д-US.АИ33.В.04748/20</t>
  </si>
  <si>
    <t>3474630740259</t>
  </si>
  <si>
    <t>3474630740327</t>
  </si>
  <si>
    <t>3474636770458</t>
  </si>
  <si>
    <t>ТР ХАЙ АМПЛИФАЙ ЛАМЕЛЛЯРНАЯ ВОДА 250 мл</t>
  </si>
  <si>
    <t>Ламеллярная вода без силиконов дает волосам мгновенное сияние и упругость, которые не утяжеляют объем. Заменяет кондиционер в уходе.</t>
  </si>
  <si>
    <t>E3381400</t>
  </si>
  <si>
    <t>3474636891726</t>
  </si>
  <si>
    <t>ЕАЭС N RU Д-FR.АИ33.В.04311/20</t>
  </si>
  <si>
    <t>ТР ХАЙ АМПЛИФАЙ СУХОЙ ШАМПУНЬ 176 мл</t>
  </si>
  <si>
    <t>Мелкодисперсный сухой шампунь поглощает излишки себума, освежает волосы и продлевает объём.</t>
  </si>
  <si>
    <t>P1903300</t>
  </si>
  <si>
    <t>884486442277</t>
  </si>
  <si>
    <t>ЕАЭС N RU Д-FR.АИ33.В.04697/20</t>
  </si>
  <si>
    <t>3474630740297</t>
  </si>
  <si>
    <t>3474630740686</t>
  </si>
  <si>
    <t>3474630740716</t>
  </si>
  <si>
    <t>3474630740785</t>
  </si>
  <si>
    <t>3474630740754</t>
  </si>
  <si>
    <t>3474630740822</t>
  </si>
  <si>
    <t>ОИЛ ВАНДЕРС Укрепляющее масло 150 мл</t>
  </si>
  <si>
    <t>"Индийская Амла"</t>
  </si>
  <si>
    <t>E2082401</t>
  </si>
  <si>
    <t>3474636454426</t>
  </si>
  <si>
    <t>ОИЛ ВАНДЕРС Разглаживающее масло 150 мл</t>
  </si>
  <si>
    <t>"Амазонская Мурумуру"</t>
  </si>
  <si>
    <t>E2082001</t>
  </si>
  <si>
    <t>3474636454402</t>
  </si>
  <si>
    <t>*"Покупатель вправе по своему усмотрению устанавливать цену перепродажи продуктов на товары при условии, что такая цена не превышает максимальную цену перепродажи, указанную выше. Максимальная цена перепродажи установлена в соответствии с Федеральным Законом № 135-ФЗ от 26.07.2016 "О защите конкуренции", ст. 11, п. 2(1) ".</t>
  </si>
  <si>
    <r>
      <rPr>
        <b/>
        <sz val="20"/>
        <color rgb="FFE93AB8"/>
        <rFont val="Century Gothic"/>
        <family val="2"/>
        <charset val="204"/>
      </rPr>
      <t>**</t>
    </r>
    <r>
      <rPr>
        <sz val="20"/>
        <rFont val="Century Gothic"/>
        <family val="2"/>
        <charset val="204"/>
      </rPr>
      <t xml:space="preserve"> Указанная цена является рекомендованной; дистрибьютор/продавец вправе по собственному усмотрению устанавливать цену перепродажи товара</t>
    </r>
  </si>
  <si>
    <t>Рекомендованная цена в салоне**</t>
  </si>
  <si>
    <t>retail</t>
  </si>
  <si>
    <t>БИОЛАЖ КОЛОРБАЛМ - КОНДИЦИОНЕР ДЛЯ ОБНОВЛЕННИЯ ОТТЕНКА ВОЛОС</t>
  </si>
  <si>
    <r>
      <t xml:space="preserve">БИОЛАЖ КОЛОРБАЛМ КОНДИЦИОНЕР ДЛЯ ОБНОВЛЕНИЯ ЦВЕТА ВОЛОС, </t>
    </r>
    <r>
      <rPr>
        <b/>
        <sz val="16"/>
        <rFont val="Century Gothic"/>
        <family val="2"/>
        <charset val="204"/>
      </rPr>
      <t>ОТТЕНОК "ЭРЛ ГРЕЙ"</t>
    </r>
    <r>
      <rPr>
        <sz val="16"/>
        <rFont val="Century Gothic"/>
        <family val="2"/>
        <charset val="204"/>
      </rPr>
      <t xml:space="preserve">, 250 МЛ </t>
    </r>
  </si>
  <si>
    <t xml:space="preserve">Кондиционер для обновления цвета волос увлажняет и придает легкий серебристый оттенок для светлого блонда. </t>
  </si>
  <si>
    <t>P2128100</t>
  </si>
  <si>
    <t>884486464637</t>
  </si>
  <si>
    <t>ЕАЭС N RU Д-FR.РА01.В.49438/21</t>
  </si>
  <si>
    <r>
      <t xml:space="preserve">БИОЛАЖ КОЛОРБАЛМ КОНДИЦИОНЕР ДЛЯ ОБНОВЛЕНИЯ ЦВЕТА ВОЛОС, </t>
    </r>
    <r>
      <rPr>
        <b/>
        <sz val="16"/>
        <rFont val="Century Gothic"/>
        <family val="2"/>
        <charset val="204"/>
      </rPr>
      <t>ОТТЕНОК "КРАСНЫЙ МАК"</t>
    </r>
    <r>
      <rPr>
        <sz val="16"/>
        <rFont val="Century Gothic"/>
        <family val="2"/>
        <charset val="204"/>
      </rPr>
      <t xml:space="preserve">, 250 МЛ </t>
    </r>
  </si>
  <si>
    <t xml:space="preserve">Кондиционер для обновления цвета волос увлажняет и придает холодный красный оттенок. Рекомендован для темных волос. </t>
  </si>
  <si>
    <t>P2128900</t>
  </si>
  <si>
    <t>884486464712</t>
  </si>
  <si>
    <t xml:space="preserve">НЕСМЫВАЕМЫЙ  КОКОСОВЫЙ ФЛЮИД - 11 СПОСОБОВ ПРИМЕНЕНИЯ ♥  </t>
  </si>
  <si>
    <t>БИОЛАЖ НЕСМЫВАЕМЫЙ  КОКОСОВЫЙ ФЛЮИД, 150 МЛ</t>
  </si>
  <si>
    <t>P1759900</t>
  </si>
  <si>
    <t>884486412003</t>
  </si>
  <si>
    <t>БИОЛАЖ ОИЛ РЕНЬЮ / ГАММА ДЛЯ СУХИХ И ПОРИСТЫХ ВОЛОС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</si>
  <si>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</si>
  <si>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</si>
  <si>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</si>
  <si>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E1498521</t>
  </si>
  <si>
    <t>3474630716520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</si>
  <si>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</si>
  <si>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</si>
  <si>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E1498602</t>
  </si>
  <si>
    <t>3474630716568</t>
  </si>
  <si>
    <t>БИОЛАЖ ФУЛ ДЭНСИТИ ШАМПУНЬ 1 Л</t>
  </si>
  <si>
    <t xml:space="preserve">Шампунь с биотином, молекулой цинка РСА и системой GlUCO-OMEGA для тонких волос.  </t>
  </si>
  <si>
    <t xml:space="preserve"> ГАММА СМУСПРУФ ДЛЯ НЕПОСЛУШНЫХ И ВЬЮЩИХСЯ ВОЛОС </t>
  </si>
  <si>
    <t>БИОЛАЖ СМУСПРУФ ШАМПУНЬ, 250 МЛ</t>
  </si>
  <si>
    <t>3474630620926</t>
  </si>
  <si>
    <t>БИОЛАЖ СМУСПРУФ КОНДИЦИОНЕР, 200 МЛ</t>
  </si>
  <si>
    <t>3474630620025</t>
  </si>
  <si>
    <t>МАСКА-КОНЦЕНТРАТ СМУСПРУФ ГЛУБОКОЕ ВОССТАНОВЛЕНИЕ ДИП ТРИТМЕНТ, 100 МЛ</t>
  </si>
  <si>
    <t>БИОЛАЖ КОЛОРЛАСТ - ГАММА ДЛЯ ЗАЩИТЫ ЦВЕТА ОКРАШЕННЫХ ВОЛОС   ♥  ТОП ГАММА</t>
  </si>
  <si>
    <t>БИОЛАЖ КОЛОРЛАСТ Шампунь 250 мл</t>
  </si>
  <si>
    <t>3474630620766</t>
  </si>
  <si>
    <t>БИОЛАЖ КОЛОРЛАСТ Кондиционер 200 мл</t>
  </si>
  <si>
    <t>Кондиционер с экстрактом орхидеи</t>
  </si>
  <si>
    <t>3474630619944</t>
  </si>
  <si>
    <t>ЕАЭС N RU Д-FR.РА01.В.23276/22</t>
  </si>
  <si>
    <t>БИОЛАЖ ГИДРАСУРС - ГАММА ДЛЯ УВЛАЖНЕНИЯ СУХИХ ВОЛОС ♥  ТОП ГАММА</t>
  </si>
  <si>
    <t>БИОЛАЖ ГИДРАСУРС Шампунь 250 мл</t>
  </si>
  <si>
    <t>3474630620803</t>
  </si>
  <si>
    <t>БИОЛАЖ ГИДРАСУРС Кондиционер 200 мл</t>
  </si>
  <si>
    <t>3474630619982</t>
  </si>
  <si>
    <t>БИОЛАЖ ГИДРАСУРС Кондиционер 1 Л</t>
  </si>
  <si>
    <t>884486151384</t>
  </si>
  <si>
    <t>БИОЛАЖ ВОЛЬЮМБЛУМ - ГАММА ДЛЯ ПРИДАНИЯ ОБЪЕМА ТОНКИМ ВОЛОСАМ  ♥  ТОП ГАММА</t>
  </si>
  <si>
    <t>БИОЛАЖ ВОЛЬЮМБЛУМ Шампунь 250 мл</t>
  </si>
  <si>
    <t>3474630620964</t>
  </si>
  <si>
    <t>БИОЛАЖ ВОЛЬЮМБЛУМ Кондиционер 200 мл</t>
  </si>
  <si>
    <t>Кондиционер с экстрактом хлопка</t>
  </si>
  <si>
    <t>3474630620100</t>
  </si>
  <si>
    <t>БИОЛАЖ ВОЛЬЮМБЛУМ Шампунь 1 Л</t>
  </si>
  <si>
    <t>3474630736702</t>
  </si>
  <si>
    <t>БИОЛАЖ ВОЛЬЮМБЛУМ Кондиционер 1 Л</t>
  </si>
  <si>
    <t>E1561022</t>
  </si>
  <si>
    <t>3474630736733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</si>
  <si>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</si>
  <si>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</si>
  <si>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>БИОЛАЖ СКАЛПСИНК шампунь освеж-й. 250 мл</t>
  </si>
  <si>
    <t>3474630621121</t>
  </si>
  <si>
    <t>БИОЛАЖ КЛИНРИСЭТ - ГАММА ДЛЯ ЖИРНОЙ И СКЛОННОЙ К ЖИРНОСТИ КОЖИ ГОЛОВЫ</t>
  </si>
  <si>
    <t>БИОЛАЖ КЛИНРИСЭТ нормализ шампунь 250 мл</t>
  </si>
  <si>
    <t>3474630621169</t>
  </si>
  <si>
    <r>
      <rPr>
        <b/>
        <sz val="20"/>
        <color rgb="FFFF0000"/>
        <rFont val="Century Gothic"/>
        <family val="2"/>
        <charset val="204"/>
      </rPr>
      <t>**</t>
    </r>
    <r>
      <rPr>
        <sz val="20"/>
        <rFont val="Century Gothic"/>
        <family val="2"/>
        <charset val="204"/>
      </rPr>
      <t xml:space="preserve"> Указанная цена является рекомендованной; дистрибьютор/продавец вправе по собственному усмотрению устанавливать цену перепродажи товара</t>
    </r>
  </si>
  <si>
    <t>3474637068653</t>
  </si>
  <si>
    <t>3474637068608</t>
  </si>
  <si>
    <t>3474637068646</t>
  </si>
  <si>
    <t>3474637068592</t>
  </si>
  <si>
    <t>ЕАЭС N RU Д-FR.РА03.В.06332/22</t>
  </si>
  <si>
    <t>СоКолор Синк SPP 90 мл</t>
  </si>
  <si>
    <t>E3724700</t>
  </si>
  <si>
    <t>3474636999774</t>
  </si>
  <si>
    <t>ЕАЭС N RU Д-FR.РА04.В.65219/22</t>
  </si>
  <si>
    <t>ТР МЕГА СЛИК Спрей Айрон Смусер 250 мл</t>
  </si>
  <si>
    <t>Термозащитный спрей, придающий гладкость непослушным волосам</t>
  </si>
  <si>
    <t>МХ ТР БРАСС ОФФ Спрей 10 в 1 200 мл</t>
  </si>
  <si>
    <t>P2377000</t>
  </si>
  <si>
    <t>884486496492</t>
  </si>
  <si>
    <t>ЕАЭС N RU Д-FR.РА05.В.80864/22</t>
  </si>
  <si>
    <t xml:space="preserve">СоКолор Бьюти 8VM 90мл       </t>
  </si>
  <si>
    <t>E3697600</t>
  </si>
  <si>
    <t>3474636991969</t>
  </si>
  <si>
    <t>СоКолор Синк 5VA 90мл</t>
  </si>
  <si>
    <t>E3666100</t>
  </si>
  <si>
    <t>3474636987016</t>
  </si>
  <si>
    <t>ЕАЭС N RU Д-FR.РА04.В.65664/22</t>
  </si>
  <si>
    <t>ТР ДАРК ЭНВИ Маска 200 мл</t>
  </si>
  <si>
    <t>P1804100</t>
  </si>
  <si>
    <t>884486428998</t>
  </si>
  <si>
    <t>VAVOOM / ВАВУМ  Лаки-спреи - чемпионы фиксации!</t>
  </si>
  <si>
    <t>ЕАЭС N RU Д-FR.РА07.В.34410/22</t>
  </si>
  <si>
    <t>3474636731169</t>
  </si>
  <si>
    <t>Msk, Partner</t>
  </si>
  <si>
    <t xml:space="preserve">СоКолор UL-AA 90мл       </t>
  </si>
  <si>
    <t>E3686500</t>
  </si>
  <si>
    <t>3474636990856</t>
  </si>
  <si>
    <t>E3884900</t>
  </si>
  <si>
    <t>3474637109172</t>
  </si>
  <si>
    <t>RU.77.99.29.001.R.003394.09.22</t>
  </si>
  <si>
    <t>E3884600</t>
  </si>
  <si>
    <t>3474637109141</t>
  </si>
  <si>
    <t>E3884300</t>
  </si>
  <si>
    <t>3474637109110</t>
  </si>
  <si>
    <t>SoColor Extra Coverage: 100% покрытие седины + защита волос во время окрашивания  - БОНДЕР В КАЖДОМ ТЮБИКЕ</t>
  </si>
  <si>
    <t>Натуральный Нефритовый &gt; 50% седины</t>
  </si>
  <si>
    <t>Натуральный Перламутровый &gt; 50% седины</t>
  </si>
  <si>
    <t>SoColor / СоКолор – основная коллекция, 90МЛ  - БОНДЕР В КАЖДОМ ТЮБИКЕ</t>
  </si>
  <si>
    <t>Натуральный Холодный</t>
  </si>
  <si>
    <t>Натуральный</t>
  </si>
  <si>
    <t>Натуральный теплый</t>
  </si>
  <si>
    <t>SOCOLOR SYNC / СОКОЛОР СИНК - краситель для волос тон в тон без аммиака, 90мл</t>
  </si>
  <si>
    <t>КИСЛОТНЫЕ ТОНЕРЫ - ИДЕАЛЬНОЕ ТОНИРОВАНИЕ БЕЗ ОСВЕТЛЕНИЯ НАТУРАЛЬНОЙ БАЗЫ ЗА 20 МИНУТ  - БОНДЕР В КАЖДОМ ТЮБИКЕ</t>
  </si>
  <si>
    <t>СОКОЛОР СИНК - БЕЗАММИЧНЫЕ КРАСИТЕЛИ ТОН В ТОН, ЩЕЛОЧНАЯ ТЕХНОЛОГИЯ - БОНДЕР В КАЖДОМ ТЮБИКЕ</t>
  </si>
  <si>
    <t>Натуральный холодный</t>
  </si>
  <si>
    <t>Теплый натуральный</t>
  </si>
  <si>
    <t>СОКОЛОР СИНК - 11 УРОВЕНЬ ТОНА</t>
  </si>
  <si>
    <t>СОКОЛОР СИНК ШИР ПАСТЕЛИ - ХОЛОДНЫЕ И СТОЙКИЕ</t>
  </si>
  <si>
    <t>СОКОЛОР СИНК - ОСНОВНАЯ КОЛЛЕКЦИЯ, 90 МЛ</t>
  </si>
  <si>
    <t>E3934800</t>
  </si>
  <si>
    <t>СоКолор Бьюти 6RC 90мл</t>
  </si>
  <si>
    <t>E3674800</t>
  </si>
  <si>
    <t>3474636989683</t>
  </si>
  <si>
    <t>ЕАЭС N RU Д-FR.РА09.В.53594/22</t>
  </si>
  <si>
    <t>ТР ДАРК ЭНВИ Кондиционер 300 мл</t>
  </si>
  <si>
    <t>3474636839186</t>
  </si>
  <si>
    <t>ОИЛ ВАНДЕРС Масло для окр-х волос 150 мл</t>
  </si>
  <si>
    <t>"Египетский Гибискус"</t>
  </si>
  <si>
    <t>E2082201</t>
  </si>
  <si>
    <t>3474636454419</t>
  </si>
  <si>
    <t>ЕАЭС N RU Д-FR.РА09.В.26059/22</t>
  </si>
  <si>
    <t>ЕАЭС N RU Д-FR.РА09.В.32669/22</t>
  </si>
  <si>
    <t>E3696800</t>
  </si>
  <si>
    <t>3474636991884</t>
  </si>
  <si>
    <t>►ПРОФЕССИОНАЛЬНАЯ ГАММА MATRIX ◄</t>
  </si>
  <si>
    <t>МХ ВВ ТРИПЛ ФРИЗ ЭКС ДРАЙ ЛАК 300МЛ</t>
  </si>
  <si>
    <t>Экстремально сильная фиксация подвижной укладки. 3-струйный распылитель: 3D многомерное распыление</t>
  </si>
  <si>
    <t>E3863900</t>
  </si>
  <si>
    <t>3474637103583</t>
  </si>
  <si>
    <r>
      <t xml:space="preserve">БИОЛАЖ </t>
    </r>
    <r>
      <rPr>
        <b/>
        <sz val="16"/>
        <rFont val="Century Gothic"/>
        <family val="2"/>
        <charset val="204"/>
      </rPr>
      <t>Стренс Реквери</t>
    </r>
    <r>
      <rPr>
        <sz val="16"/>
        <rFont val="Century Gothic"/>
        <family val="2"/>
        <charset val="204"/>
      </rPr>
      <t xml:space="preserve"> Шампунь 250 мл</t>
    </r>
  </si>
  <si>
    <t>E3863800</t>
  </si>
  <si>
    <t>3474637103576</t>
  </si>
  <si>
    <t>ЕАЭС N RU Д-FR.РА01.В.25147/23</t>
  </si>
  <si>
    <r>
      <t xml:space="preserve">БИОЛАЖ </t>
    </r>
    <r>
      <rPr>
        <b/>
        <sz val="16"/>
        <rFont val="Century Gothic"/>
        <family val="2"/>
        <charset val="204"/>
      </rPr>
      <t>Стренс Реквери</t>
    </r>
    <r>
      <rPr>
        <sz val="16"/>
        <rFont val="Century Gothic"/>
        <family val="2"/>
        <charset val="204"/>
      </rPr>
      <t xml:space="preserve"> Кондиционер 200 мл</t>
    </r>
  </si>
  <si>
    <t>E3863500</t>
  </si>
  <si>
    <t>3474637103545</t>
  </si>
  <si>
    <t>ЕАЭС N RU Д-FR.РА01.В.25508/23</t>
  </si>
  <si>
    <r>
      <t xml:space="preserve">БИОЛАЖ </t>
    </r>
    <r>
      <rPr>
        <b/>
        <sz val="16"/>
        <rFont val="Century Gothic"/>
        <family val="2"/>
        <charset val="204"/>
      </rPr>
      <t>Стренс Реквери</t>
    </r>
    <r>
      <rPr>
        <sz val="16"/>
        <rFont val="Century Gothic"/>
        <family val="2"/>
        <charset val="204"/>
      </rPr>
      <t xml:space="preserve"> Шампунь 1 Л</t>
    </r>
  </si>
  <si>
    <t>E3863700</t>
  </si>
  <si>
    <t>3474637103569</t>
  </si>
  <si>
    <r>
      <t xml:space="preserve">БИОЛАЖ </t>
    </r>
    <r>
      <rPr>
        <b/>
        <sz val="16"/>
        <rFont val="Century Gothic"/>
        <family val="2"/>
        <charset val="204"/>
      </rPr>
      <t>Стренс Реквери</t>
    </r>
    <r>
      <rPr>
        <sz val="16"/>
        <rFont val="Century Gothic"/>
        <family val="2"/>
        <charset val="204"/>
      </rPr>
      <t xml:space="preserve"> Кондиционер 1 Л</t>
    </r>
  </si>
  <si>
    <t>E3863600</t>
  </si>
  <si>
    <t>3474637103552</t>
  </si>
  <si>
    <t>БИОЛАЖ ГИДРАСУРС Шампунь 1 Л</t>
  </si>
  <si>
    <t>3474630736450</t>
  </si>
  <si>
    <t>МХ ЛАК-СПРЕЙ ФИКСЕР 400 мл</t>
  </si>
  <si>
    <t>E3864300</t>
  </si>
  <si>
    <t>ЕАЭС N RU Д-FR.РА07.В.79405/22</t>
  </si>
  <si>
    <t>МХ ПУДРА ХАЙТ РАЙЗЕР 7 Г</t>
  </si>
  <si>
    <t>E3824000</t>
  </si>
  <si>
    <t>RU.50.99.04.001.R.000263.11.22</t>
  </si>
  <si>
    <t>МХ ГЕЛЬ КОНТРОЛЛЕР 200 мл</t>
  </si>
  <si>
    <t>P2359400</t>
  </si>
  <si>
    <t>ЕАЭС N RU Д-FR.РА09.В.25498/22</t>
  </si>
  <si>
    <t>884486462404</t>
  </si>
  <si>
    <t>3474637103620</t>
  </si>
  <si>
    <t>3474637068578</t>
  </si>
  <si>
    <t>884486494283</t>
  </si>
  <si>
    <t>ЕАЭС N RU Д-FR.РА09.В.27790/22</t>
  </si>
  <si>
    <t>ЕАЭС N RU Д-FR.РА02.В.22817/23</t>
  </si>
  <si>
    <t>БИОЛАЖ Стренс Реквери Спрей 232 мл</t>
  </si>
  <si>
    <t>P2379100</t>
  </si>
  <si>
    <t>884486496720</t>
  </si>
  <si>
    <t>tech</t>
  </si>
  <si>
    <t xml:space="preserve">BIOLAGE/БИОЛАЖ - ПРОФЕССИОНАЛЬНЫЙ БРЕНД ПО УХОДУ ЗА ВОЛОСАМИ </t>
  </si>
  <si>
    <t>БИОЛАЖ ОИЛ РЕНЬЮ КОНДИЦИОНЕР, 1 Л</t>
  </si>
  <si>
    <t>Кондиционер  для сухих, пористых волос с натуральным маслом сои</t>
  </si>
  <si>
    <t>E2784301</t>
  </si>
  <si>
    <t>3474636642366</t>
  </si>
  <si>
    <t>ЕАЭС N RU Д-FR.РА01.В.42637/21</t>
  </si>
  <si>
    <t>МАСКА-КОНЦЕНТРАТ КОЛОРЛАСТ ГЛУБОКОЕ ВОССТАНОВЛЕНИЕ ДИП ТРИТМЕНТ, 100 МЛ</t>
  </si>
  <si>
    <t>МХ Соколор Культ РОЗОВЫЙ БАБЛ-ГАМ, 118мл</t>
  </si>
  <si>
    <t>884486379894</t>
  </si>
  <si>
    <t>ЕАЭС N RU Д-FR.РА08.В.85977/22</t>
  </si>
  <si>
    <t>Мх Соколор Культ Фуксия, 118мл</t>
  </si>
  <si>
    <t>884486379863</t>
  </si>
  <si>
    <t>ЕАЭС N RU Д-CA.РА01.В.65184/21</t>
  </si>
  <si>
    <t>3474636959006</t>
  </si>
  <si>
    <t>Tech: Продукция для профессионального использования</t>
  </si>
  <si>
    <t>МХ 3 в 1: КРЕМ-ПАСТА-ВОСК 50 мл</t>
  </si>
  <si>
    <t>P2359200</t>
  </si>
  <si>
    <t>884486494269</t>
  </si>
  <si>
    <t>ЕАЭС N RU Д-FR.РА03.В.27087/23</t>
  </si>
  <si>
    <t xml:space="preserve"> СТОЙКАЯ КРЕМ-КРАСКА ДЛЯ ВОЛОС </t>
  </si>
  <si>
    <t>P1567801</t>
  </si>
  <si>
    <t>Мх Соколор Культ Королевский Фиолетовый, 118мл</t>
  </si>
  <si>
    <t>P1580502</t>
  </si>
  <si>
    <t>884486379856</t>
  </si>
  <si>
    <t>P1580602</t>
  </si>
  <si>
    <t>Мх Соколор Культ Адмирал Нэви, 118мл</t>
  </si>
  <si>
    <t>P1567301</t>
  </si>
  <si>
    <t>884486379849</t>
  </si>
  <si>
    <t>ЕАЭС N RU Д-FR.РА02.В.64539/23</t>
  </si>
  <si>
    <t>СоКолор Бьюти 4MV 90 мл</t>
  </si>
  <si>
    <t>4MV шатен мокка перламутровый - 4.82</t>
  </si>
  <si>
    <t>E3696400</t>
  </si>
  <si>
    <t>3474636991846</t>
  </si>
  <si>
    <t>СоКолор Синк Кислотнвй Тонер 9NGA 90мл</t>
  </si>
  <si>
    <t>СоКолор Синк Кислотный Тонер 7NGA 90мл</t>
  </si>
  <si>
    <t>СоКолор Синк Кислотный Тонер 6NGA 90мл</t>
  </si>
  <si>
    <r>
      <rPr>
        <b/>
        <sz val="20"/>
        <color theme="0"/>
        <rFont val="Century Gothic"/>
        <family val="2"/>
        <charset val="204"/>
      </rPr>
      <t>COLOR OBSESSED/КОЛОР ОБСЭССД</t>
    </r>
    <r>
      <rPr>
        <b/>
        <sz val="16"/>
        <color theme="0"/>
        <rFont val="Century Gothic"/>
        <family val="2"/>
        <charset val="204"/>
      </rPr>
      <t>. СОХРАНЕНИЕ ЦВЕТА ДО 32 РАЗ МЫТЬЯ ГОЛОВЫ</t>
    </r>
    <r>
      <rPr>
        <b/>
        <sz val="16"/>
        <color rgb="FFE93AB8"/>
        <rFont val="Century Gothic"/>
        <family val="2"/>
        <charset val="204"/>
      </rPr>
      <t>♥ ТОП-ГАММА</t>
    </r>
  </si>
  <si>
    <r>
      <rPr>
        <b/>
        <sz val="20"/>
        <color theme="0"/>
        <rFont val="Century Gothic"/>
        <family val="2"/>
        <charset val="204"/>
      </rPr>
      <t>KEEP ME VIVID/КИП МИ ВИВИД.</t>
    </r>
    <r>
      <rPr>
        <b/>
        <sz val="16"/>
        <color theme="0"/>
        <rFont val="Century Gothic"/>
        <family val="2"/>
        <charset val="204"/>
      </rPr>
      <t xml:space="preserve"> СОХРАНЕНИЕ ЦВЕТА ДЛЯ  ЯРКИХ И ЛЕГКО ВЫМЫВАЮЩИХСЯ ПАСТЕЛЬНЫХ ОТТЕНКОВ</t>
    </r>
  </si>
  <si>
    <r>
      <t xml:space="preserve">INSTACURE/ИНСТАКЮР. </t>
    </r>
    <r>
      <rPr>
        <b/>
        <sz val="16"/>
        <color theme="0"/>
        <rFont val="Century Gothic"/>
        <family val="2"/>
        <charset val="204"/>
      </rPr>
      <t>СИСТЕМА ДЛЯ ВОССТАНОВЛЕНИЯ ВОЛОС с жидким протеином</t>
    </r>
  </si>
  <si>
    <t>МХ ТР СОУ СИЛЬВЕР Спрей 10 в 1 200 мл</t>
  </si>
  <si>
    <t>Мультифункциональный спрей для холодного светлого блонда. 10 в 1: от нейтрализации желтизны до увлажнения волос</t>
  </si>
  <si>
    <t>P2376800</t>
  </si>
  <si>
    <t>884486496485</t>
  </si>
  <si>
    <t>Мультифункциональный спрей для холодного блонда. 10 в 1: от нейтрализации оранжевого до увлажнения волос</t>
  </si>
  <si>
    <r>
      <rPr>
        <b/>
        <sz val="20"/>
        <color theme="0"/>
        <rFont val="Century Gothic"/>
        <family val="2"/>
        <charset val="204"/>
      </rPr>
      <t xml:space="preserve">DARK ENVY/ДАРК ЭНВИ. </t>
    </r>
    <r>
      <rPr>
        <b/>
        <sz val="16"/>
        <color theme="0"/>
        <rFont val="Century Gothic"/>
        <family val="2"/>
        <charset val="204"/>
      </rPr>
      <t>НЕЙТРАЛИЗАЦИЯ НЕЖЕЛАТЕЛЬНЫХ КРАСНЫХ ОТТЕНКОВ</t>
    </r>
  </si>
  <si>
    <t>OIL WONDERS/ОЙЛ ВАНДЕРС - гамма средств по уходу за волосами на основе ценных масел</t>
  </si>
  <si>
    <t>ЕАЭС N RU Д-FR.РА04.В.01882/23</t>
  </si>
  <si>
    <t>ЕАЭС N RU Д-FR.РА02.В.93277/23</t>
  </si>
  <si>
    <t>БИОЛАЖ КОЛОРЛАСТ Шампунь 1 Л</t>
  </si>
  <si>
    <t>3474630736337</t>
  </si>
  <si>
    <t>БИОЛАЖ КОЛОРЛАСТ Кондиционер 1 Л</t>
  </si>
  <si>
    <t>3474630736368</t>
  </si>
  <si>
    <t>ЕАЭС N RU Д-FR.РА02.В.93071/23</t>
  </si>
  <si>
    <t>МХ ФУД ФО СОФТ Шампунь 300 мл</t>
  </si>
  <si>
    <t>E4013400</t>
  </si>
  <si>
    <t>3474637141929</t>
  </si>
  <si>
    <t>ЕАЭС N RU Д-FR.РА02.В.64233/23</t>
  </si>
  <si>
    <t>МХ ФУД ФО СОФТ Кондиционер 300 мл</t>
  </si>
  <si>
    <t>E4015300</t>
  </si>
  <si>
    <t>3474637142360</t>
  </si>
  <si>
    <t>ЕАЭС N RU Д-FR.РА02.В.64405/23</t>
  </si>
  <si>
    <t>МХ ФУД ФО СОФТ Многофункциональное масло-сыворотка 50 мл</t>
  </si>
  <si>
    <t>E4014300</t>
  </si>
  <si>
    <t>3474637142018</t>
  </si>
  <si>
    <t>ЕАЭС N RU Д-FR.РА02.В.82328/23</t>
  </si>
  <si>
    <t>МХ ФУД ФО СОФТ Шампунь 1 л</t>
  </si>
  <si>
    <t>E4013600</t>
  </si>
  <si>
    <t>3474637141943</t>
  </si>
  <si>
    <t xml:space="preserve">МХ ФУД ФО СОФТ Кондиционер 1 л </t>
  </si>
  <si>
    <t>E4013700</t>
  </si>
  <si>
    <t>3474637141950</t>
  </si>
  <si>
    <t>СоКолор СОРЕД Медный 90 мл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</si>
  <si>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СоКолор СОРЕД Медный SR-C 90 мл</t>
    </r>
  </si>
  <si>
    <t>E3709000</t>
  </si>
  <si>
    <t>3474636993703</t>
  </si>
  <si>
    <t>RU.77.99.29.001.R.001578.06.23</t>
  </si>
  <si>
    <t>СоКолор СОРЕД Красный 90 мл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</si>
  <si>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СоКолор СОРЕД Красный SR-R 90 мл</t>
    </r>
  </si>
  <si>
    <t>E3707800</t>
  </si>
  <si>
    <t>3474636993628</t>
  </si>
  <si>
    <t>СоКолор СОРЕД Красно-фиолетовый 90мл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</si>
  <si>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СоКолор СОРЕД Красно-фиолетовый SR-RV 90мл</t>
    </r>
  </si>
  <si>
    <t>E3708200</t>
  </si>
  <si>
    <t>3474636993666</t>
  </si>
  <si>
    <t>URU14200</t>
  </si>
  <si>
    <t>4640193138300</t>
  </si>
  <si>
    <t>СоКолор 506NW 90мл</t>
  </si>
  <si>
    <t>E3717500</t>
  </si>
  <si>
    <t>3474636996421</t>
  </si>
  <si>
    <t>СоКолор 507NW 90мл</t>
  </si>
  <si>
    <t>3474637023010</t>
  </si>
  <si>
    <t>СоКолор 509AV 90мл</t>
  </si>
  <si>
    <t>E3580800</t>
  </si>
  <si>
    <t>3474636978069</t>
  </si>
  <si>
    <t>СоКолор 508M 90мл</t>
  </si>
  <si>
    <t>E3586200</t>
  </si>
  <si>
    <t>3474636978601</t>
  </si>
  <si>
    <t>СоКолор 506BC 90мл</t>
  </si>
  <si>
    <t>E3587200</t>
  </si>
  <si>
    <t>3474636978700</t>
  </si>
  <si>
    <t xml:space="preserve">СоКолор 4NW 90мл       </t>
  </si>
  <si>
    <t>E3537501</t>
  </si>
  <si>
    <t>3474636972401</t>
  </si>
  <si>
    <t xml:space="preserve">СоКолор 5NW 90мл       </t>
  </si>
  <si>
    <t xml:space="preserve">СоКолор 8NW 90мл       </t>
  </si>
  <si>
    <t>E3536701</t>
  </si>
  <si>
    <t>3474636972357</t>
  </si>
  <si>
    <t>Соколор CLEAR 90мл</t>
  </si>
  <si>
    <t>E3709400</t>
  </si>
  <si>
    <t>3474636993789</t>
  </si>
  <si>
    <t>СоКолор 5A 90мл</t>
  </si>
  <si>
    <t>E3678400</t>
  </si>
  <si>
    <t>3474636990047</t>
  </si>
  <si>
    <t>Соколор 6A 90мл</t>
  </si>
  <si>
    <t>E3678800</t>
  </si>
  <si>
    <t>3474636990085</t>
  </si>
  <si>
    <t>СоКолор 11A 90мл</t>
  </si>
  <si>
    <t>E3680000</t>
  </si>
  <si>
    <t>3474636990207</t>
  </si>
  <si>
    <t xml:space="preserve">СоКолор 4M 90мл      </t>
  </si>
  <si>
    <t>E3691600</t>
  </si>
  <si>
    <t>3474636991365</t>
  </si>
  <si>
    <t xml:space="preserve">СоКолор 10MM 90мл </t>
  </si>
  <si>
    <t>E3694800</t>
  </si>
  <si>
    <t>3474636991686</t>
  </si>
  <si>
    <t>СоКолор 5MG 90мл</t>
  </si>
  <si>
    <t>E3698000</t>
  </si>
  <si>
    <t>3474636992003</t>
  </si>
  <si>
    <t>СоКолор  6MG 90мл</t>
  </si>
  <si>
    <t>E3698400</t>
  </si>
  <si>
    <t>3474636992041</t>
  </si>
  <si>
    <t>Перламутрово-красный</t>
  </si>
  <si>
    <t>Соколор 6VR 90мл</t>
  </si>
  <si>
    <t>E3672400</t>
  </si>
  <si>
    <t>3474636989447</t>
  </si>
  <si>
    <t>СоКолор 6BC 90мл</t>
  </si>
  <si>
    <t>E3707000</t>
  </si>
  <si>
    <t>3474636993543</t>
  </si>
  <si>
    <t>СоКолор Синк 11A 90 мл</t>
  </si>
  <si>
    <t>E3664300</t>
  </si>
  <si>
    <t>3474636986835</t>
  </si>
  <si>
    <t>3474636484805</t>
  </si>
  <si>
    <t>ЕАЭС N RU Д-FR.РА04.В.50929/23</t>
  </si>
  <si>
    <t>3474636839155</t>
  </si>
  <si>
    <t>ЕАЭС N RU Д-FR.РА04.В.29513/23</t>
  </si>
  <si>
    <t>МАСКА-КОНЦЕНТРАТ ГИДРАСУРС ГЛУБОКОЕ ВОССТАНОВЛЕНИЕ ДИП ТРИТМЕНТ, 100 МЛ</t>
  </si>
  <si>
    <t>3474636679850</t>
  </si>
  <si>
    <t>НОВАЯ ГАММА КРАСИТЕЛЕЙ! Tonal Control самые предсказуемые тонеры!</t>
  </si>
  <si>
    <t>MX TC Гелевый Тонер 9AA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</si>
  <si>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9AA Очень светлый блондин Глубокий пепельный 90 мл</t>
    </r>
  </si>
  <si>
    <t>RU.77.99.29.001.R.001052.04.23</t>
  </si>
  <si>
    <t>MX TC Гелевый Тонер 7NA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</si>
  <si>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 xml:space="preserve"> с кислым pH </t>
    </r>
    <r>
      <rPr>
        <sz val="16"/>
        <rFont val="Century Gothic"/>
        <family val="2"/>
        <charset val="204"/>
      </rPr>
      <t>7NA Блондин Натуральный пепельный 90 мл</t>
    </r>
  </si>
  <si>
    <t>MX TC Гелевый Тонер 5Nj 90 мл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</si>
  <si>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5NJ Светлый шатен Натуральный нефритовый 90 мл</t>
    </r>
  </si>
  <si>
    <t>MX TC Гелевый Тонер 8VG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</si>
  <si>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8VG Светлый блондин Перламутровый Золотистый 90 мл</t>
    </r>
  </si>
  <si>
    <t>MX TC Гелевый Тонер 5NW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</si>
  <si>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 xml:space="preserve">с кислым pH </t>
    </r>
    <r>
      <rPr>
        <sz val="16"/>
        <rFont val="Century Gothic"/>
        <family val="2"/>
        <charset val="204"/>
      </rPr>
      <t>5NW Светлый шатен Натуральный Теплый 90 мл</t>
    </r>
  </si>
  <si>
    <t>E4008400</t>
  </si>
  <si>
    <t>3474637138318</t>
  </si>
  <si>
    <t>MX TC Гелевый Тонер CLEAR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</si>
  <si>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Прозрачный 90 мл</t>
    </r>
  </si>
  <si>
    <t>MX TC Гелевый Тонер 5NGA 90 мл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</si>
  <si>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5NGA Светлый шатен Натуральный золотистый пепельный 90 мл</t>
    </r>
  </si>
  <si>
    <t>E4008100</t>
  </si>
  <si>
    <t>3474637138288</t>
  </si>
  <si>
    <t>MX TC Гелевый Тонер 11PV 90 мл</t>
  </si>
  <si>
    <t>E4005400</t>
  </si>
  <si>
    <t>3474637138011</t>
  </si>
  <si>
    <t>MX TC Гелевый Тонер 7GM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</si>
  <si>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>Гелевый тонер Tonal Control</t>
    </r>
    <r>
      <rPr>
        <b/>
        <sz val="16"/>
        <rFont val="Century Gothic"/>
        <family val="2"/>
        <charset val="204"/>
      </rPr>
      <t xml:space="preserve"> с кислым pH</t>
    </r>
    <r>
      <rPr>
        <sz val="16"/>
        <rFont val="Century Gothic"/>
        <family val="2"/>
        <charset val="204"/>
      </rPr>
      <t xml:space="preserve"> 7GM Блондин Золотистый Мокко 90 мл</t>
    </r>
  </si>
  <si>
    <t>MX Гелевый Тонер TC 4AA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</si>
  <si>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>Гелевый тонер Tonal Control</t>
    </r>
    <r>
      <rPr>
        <b/>
        <sz val="16"/>
        <rFont val="Century Gothic"/>
        <family val="2"/>
        <charset val="204"/>
      </rPr>
      <t xml:space="preserve"> с кислым pH</t>
    </r>
    <r>
      <rPr>
        <sz val="16"/>
        <rFont val="Century Gothic"/>
        <family val="2"/>
        <charset val="204"/>
      </rPr>
      <t xml:space="preserve"> 4AA Шатен Глубокий пепельный 90 мл</t>
    </r>
  </si>
  <si>
    <t>E4008700</t>
  </si>
  <si>
    <t>3474637138349</t>
  </si>
  <si>
    <t>MX TC Гелевый Тонер 10PR 90 мл</t>
  </si>
  <si>
    <t>MX TC Гелевый Тонер 6NGA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</si>
  <si>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6NGA Темный блондин Натуральный золотистый пепельный 90 мл</t>
    </r>
  </si>
  <si>
    <t>E4006300</t>
  </si>
  <si>
    <t>3474637138103</t>
  </si>
  <si>
    <t>МХ ТР НАБОР ШАМПУНЬ КОЛОР ОБСЭССД+СПРЕЙ МИРАКЛ КРИЭЙТОР</t>
  </si>
  <si>
    <r>
      <t xml:space="preserve">Набор: шампунь Color Obsessed для окрашенных волос 300 мл +многофункциональный спрей Miracle Creator 190 мл </t>
    </r>
    <r>
      <rPr>
        <b/>
        <sz val="16"/>
        <rFont val="Century Gothic"/>
        <family val="2"/>
        <charset val="204"/>
      </rPr>
      <t>СО СКИДКОЙ 50% НА ШАМПУНЬ</t>
    </r>
  </si>
  <si>
    <t>URU14084</t>
  </si>
  <si>
    <t>4640193130427</t>
  </si>
  <si>
    <t>Ecom + Профмагазины</t>
  </si>
  <si>
    <t>МХ ТР НАБОР ШАМПУНЬ АНБРЕЙК  МАЙ БЛОНД+МАСКА МИРАКЛ КРИЭЙТОР</t>
  </si>
  <si>
    <r>
      <t xml:space="preserve">Набор: шампунь без сульфатов Unbreak My Blonde для укрепления блонда 300 мл +многофункциональная маска Miracle Creator 500 мл </t>
    </r>
    <r>
      <rPr>
        <b/>
        <sz val="16"/>
        <rFont val="Century Gothic"/>
        <family val="2"/>
        <charset val="204"/>
      </rPr>
      <t>СО СКИДКОЙ 50% НА ШАМПУНЬ</t>
    </r>
  </si>
  <si>
    <t>URU14081</t>
  </si>
  <si>
    <t>4640193130397</t>
  </si>
  <si>
    <t>E3777001</t>
  </si>
  <si>
    <t>E1575305</t>
  </si>
  <si>
    <t>E2886702</t>
  </si>
  <si>
    <t>E3824201</t>
  </si>
  <si>
    <t>E1652604</t>
  </si>
  <si>
    <t>3474630741713</t>
  </si>
  <si>
    <t>E2990602</t>
  </si>
  <si>
    <t>E2236003</t>
  </si>
  <si>
    <t>ЕАЭС N RU Д-FR.РА04.В.49779/23</t>
  </si>
  <si>
    <t>E3189402</t>
  </si>
  <si>
    <t>E3711002</t>
  </si>
  <si>
    <t>E1573222</t>
  </si>
  <si>
    <t>E3024701</t>
  </si>
  <si>
    <r>
      <rPr>
        <b/>
        <sz val="16"/>
        <color rgb="FFE93AB8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Шампунь для кудрявых и вьющихся волос с медом манука. Помогает сформировать упругий завиток. </t>
    </r>
  </si>
  <si>
    <t>E4042800</t>
  </si>
  <si>
    <r>
      <rPr>
        <b/>
        <sz val="16"/>
        <color rgb="FFE93AB8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Маска интенсивного увлажнения для кудрявых и вьющихся волос с медом манука.Помогает сформировать упругий завиток.</t>
    </r>
  </si>
  <si>
    <t>E4043000</t>
  </si>
  <si>
    <t>3474637155360</t>
  </si>
  <si>
    <t>ЕАЭС N RU Д-FR.РА05.В.09538/23</t>
  </si>
  <si>
    <t>E4042900</t>
  </si>
  <si>
    <t>3474637155353</t>
  </si>
  <si>
    <t>ЕАЭС N RU Д-FR.РА05.В.09789/23</t>
  </si>
  <si>
    <t>E1574703</t>
  </si>
  <si>
    <t>ГИДРА СУРС ЛОСЬОН-ТЕРМОЗАЩИТА 150 мл</t>
  </si>
  <si>
    <r>
      <rPr>
        <b/>
        <sz val="20"/>
        <color theme="7" tint="-0.249977111117893"/>
        <rFont val="Century Gothic"/>
        <family val="2"/>
        <charset val="204"/>
      </rPr>
      <t>НОВИНКА!</t>
    </r>
    <r>
      <rPr>
        <sz val="18"/>
        <color theme="6" tint="-0.499984740745262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 xml:space="preserve">Текстурирующий лосьон-термозащита </t>
    </r>
  </si>
  <si>
    <t>E4068900</t>
  </si>
  <si>
    <t>E0956924</t>
  </si>
  <si>
    <t>E0956524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</si>
  <si>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b/>
        <sz val="20"/>
        <color rgb="FF00B05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Кондиционер с экстрактом орхидеи</t>
    </r>
  </si>
  <si>
    <t>E1559824</t>
  </si>
  <si>
    <r>
      <rPr>
        <b/>
        <sz val="20"/>
        <color rgb="FFFF0000"/>
        <rFont val="Century Gothic"/>
        <family val="2"/>
        <charset val="204"/>
      </rPr>
      <t xml:space="preserve">РЕНОВАЦИЯ! </t>
    </r>
    <r>
      <rPr>
        <b/>
        <sz val="20"/>
        <color rgb="FF00B050"/>
        <rFont val="Century Gothic"/>
        <family val="2"/>
        <charset val="204"/>
      </rPr>
      <t>ТОП СКЮ!</t>
    </r>
    <r>
      <rPr>
        <sz val="16"/>
        <rFont val="Century Gothic"/>
        <family val="2"/>
        <charset val="204"/>
      </rPr>
      <t xml:space="preserve"> Шампунь с экстрактом алоэ. </t>
    </r>
  </si>
  <si>
    <t>E0956623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</si>
  <si>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Шампунь с экстрактом алоэ</t>
    </r>
  </si>
  <si>
    <t>E1560123</t>
  </si>
  <si>
    <t>E3864200</t>
  </si>
  <si>
    <t>3474637103613</t>
  </si>
  <si>
    <t>ЕАЭС N RU Д-FR.РА07.В.33691/22</t>
  </si>
  <si>
    <t>КОЛОР ОБСЭССД Шампунь 300 мл</t>
  </si>
  <si>
    <t>E1575105</t>
  </si>
  <si>
    <t>КОЛОР ОБСЭССД Кондиционер 300 мл</t>
  </si>
  <si>
    <t>КОЛОР ОБСЭССД Шампунь 1 Л</t>
  </si>
  <si>
    <t>E1575203</t>
  </si>
  <si>
    <t>КОЛОР ОБСЭССД Кондиционер 1 Л</t>
  </si>
  <si>
    <t>E1575405</t>
  </si>
  <si>
    <t>КИП МИ ВИВИД Шампунь без сульфатов 300 мл</t>
  </si>
  <si>
    <t>ИНСТАКЮР Шампунь 1 л</t>
  </si>
  <si>
    <t>E3824701</t>
  </si>
  <si>
    <t>ИНСТАКЮР Кондиционер 1 л</t>
  </si>
  <si>
    <t>АНБРЕЙК МАЙ БЛОНД шампунь без сульфатов, 300 мл</t>
  </si>
  <si>
    <t>E3561301</t>
  </si>
  <si>
    <t>СОУ СИЛЬВЕР Шампунь 300 мл</t>
  </si>
  <si>
    <t>СОУ СИЛЬВЕР Кондиционер 300 мл</t>
  </si>
  <si>
    <t>СОУ СИЛЬВЕР Шампунь 1 Л</t>
  </si>
  <si>
    <t>E1577603</t>
  </si>
  <si>
    <t>БРАСС ОФФ Шампунь 300 мл</t>
  </si>
  <si>
    <t xml:space="preserve"> БРАСС ОФФ Шампунь 1 Л</t>
  </si>
  <si>
    <t>E2235703</t>
  </si>
  <si>
    <t>БРАСС ОФФ Кондиционер 1 Л</t>
  </si>
  <si>
    <t>E2235803</t>
  </si>
  <si>
    <t>ДАРК ЭНВИ Шампунь 300 мл</t>
  </si>
  <si>
    <t>Для интенсивной нейтрализации красных оттенков у темных брюнеток</t>
  </si>
  <si>
    <t>МИРАКЛ КРИЭЙТОР Спрей 190 мл</t>
  </si>
  <si>
    <t>ЕАЭС N RU Д-FR.РА05.В.74311/23</t>
  </si>
  <si>
    <t xml:space="preserve">ХАЙ АМПЛИФАЙ Шампунь 300 мл </t>
  </si>
  <si>
    <t>ХАЙ АМПЛИФАЙ Кондиционер 300 мл</t>
  </si>
  <si>
    <t>E1573422</t>
  </si>
  <si>
    <t>АМПЛИФАЙ Вандер Буст Рут Лифтер 250мл</t>
  </si>
  <si>
    <t>Э КЕРЛ КЭН ДРИМ Шампунь 300 мл</t>
  </si>
  <si>
    <t>ЕАЭС N RU Д-FR.РА06.В.34778/23</t>
  </si>
  <si>
    <t>Э КЕРЛ КЭН ДРИМ Гель 250 мл</t>
  </si>
  <si>
    <t>МЕГА СЛИК Шампунь 300 мл</t>
  </si>
  <si>
    <t>МЕГА СЛИК Кондиционер 300 мл</t>
  </si>
  <si>
    <t>НОВИНКА! ALL-IN-ONE. РЕНОВАЦИЯ МАСЛА ДЛЯ ВОЛОС</t>
  </si>
  <si>
    <t>БИОЛАЖ Олл-ин-уан питающее масло 125 мл</t>
  </si>
  <si>
    <t>E4069100</t>
  </si>
  <si>
    <t>3474637173968</t>
  </si>
  <si>
    <t>ЕАЭС N RU Д-FR.РА05.В.34126/23</t>
  </si>
  <si>
    <t>E0954624</t>
  </si>
  <si>
    <t>E1559724</t>
  </si>
  <si>
    <t>E1560924</t>
  </si>
  <si>
    <t>E0957406</t>
  </si>
  <si>
    <t>3474637173678</t>
  </si>
  <si>
    <t>ЕАЭС N RU Д-FR.РА05.В.13109/23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</si>
  <si>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color rgb="FFFF000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Шампунь для непослушных, вьющихся волос с экстрактом камелии.</t>
    </r>
  </si>
  <si>
    <r>
      <rPr>
        <b/>
        <sz val="20"/>
        <color rgb="FFFF0000"/>
        <rFont val="Century Gothic"/>
        <family val="2"/>
        <charset val="204"/>
      </rPr>
      <t xml:space="preserve">РЕНОВАЦИЯ! </t>
    </r>
    <r>
      <rPr>
        <sz val="16"/>
        <rFont val="Century Gothic"/>
        <family val="2"/>
        <charset val="204"/>
      </rPr>
      <t>Кондиционер  для непослушных, вьющихся волос с с экстрактом камелии.</t>
    </r>
  </si>
  <si>
    <r>
      <rPr>
        <b/>
        <sz val="20"/>
        <color rgb="FFFF0000"/>
        <rFont val="Century Gothic"/>
        <family val="2"/>
        <charset val="204"/>
      </rPr>
      <t xml:space="preserve">РЕНОВАЦИЯ! </t>
    </r>
    <r>
      <rPr>
        <sz val="16"/>
        <rFont val="Century Gothic"/>
        <family val="2"/>
        <charset val="204"/>
      </rPr>
      <t>Маска-концентрат с орхидей и семечками абрикоса для глубокого восстановления окрашенных волос</t>
    </r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</si>
  <si>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b/>
        <sz val="16"/>
        <color rgb="FFFF000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 xml:space="preserve">Шампунь с экстрактом орхидеи </t>
    </r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</si>
  <si>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b/>
        <sz val="20"/>
        <color rgb="FF00B050"/>
        <rFont val="Century Gothic"/>
        <family val="2"/>
        <charset val="204"/>
      </rPr>
      <t xml:space="preserve"> ТОП СКЮ! </t>
    </r>
    <r>
      <rPr>
        <sz val="16"/>
        <rFont val="Century Gothic"/>
        <family val="2"/>
        <charset val="204"/>
      </rPr>
      <t>Кондиционер с экстрактом алоэ</t>
    </r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</si>
  <si>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Маска-концентрат с алоэ и спирулиной для глубокого восстановления сухих волос</t>
    </r>
  </si>
  <si>
    <t>E2887202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</si>
  <si>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Кондиционер с экстрактом алоэ</t>
    </r>
  </si>
  <si>
    <t>P0829311</t>
  </si>
  <si>
    <t>E0957024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</si>
  <si>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Кондиционер с экстрактом хлопка</t>
    </r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</si>
  <si>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Шампунь с экстрактом хлопка.</t>
    </r>
  </si>
  <si>
    <t>БИОЛАЖ ЭКСКВИЗИТ ОИЛ - МАСЛО ДЛЯ ПИТАНИЯ И ВОССТАНОВЛЕНИЯ ВОЛОС ♥  ТОП ГАММА</t>
  </si>
  <si>
    <r>
      <rPr>
        <b/>
        <sz val="20"/>
        <color rgb="FFFF0000"/>
        <rFont val="Century Gothic"/>
        <family val="2"/>
        <charset val="204"/>
      </rPr>
      <t xml:space="preserve">РЕНОВАЦИЯ! </t>
    </r>
    <r>
      <rPr>
        <sz val="16"/>
        <rFont val="Century Gothic"/>
        <family val="2"/>
        <charset val="204"/>
      </rPr>
      <t>Шампунь мятный освежающий</t>
    </r>
  </si>
  <si>
    <t>МХ ЛайтМастер Хай Райзер 500г</t>
  </si>
  <si>
    <t>3474637102371</t>
  </si>
  <si>
    <t>RU.77.99.29.001.R.002679.09.23</t>
  </si>
  <si>
    <t>MX Соколор Синк 4P 90 мл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</si>
  <si>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Краситель тон в тон Шатен Жемчужный 90 мл</t>
    </r>
  </si>
  <si>
    <t>E4047500</t>
  </si>
  <si>
    <t>3474637156237</t>
  </si>
  <si>
    <t>RU.77.99.29.001.R.002445.08.23</t>
  </si>
  <si>
    <t>MX Соколор Синк 6T 90 мл</t>
  </si>
  <si>
    <r>
      <rPr>
        <b/>
        <sz val="16"/>
        <rFont val="Century Gothic"/>
        <family val="2"/>
        <charset val="204"/>
      </rPr>
      <t>Новое цветовое направление!</t>
    </r>
    <r>
      <rPr>
        <sz val="16"/>
        <rFont val="Century Gothic"/>
        <family val="2"/>
        <charset val="204"/>
      </rPr>
      <t xml:space="preserve"> Краситель тон в тон Темный Блондин Титановый 90 мл</t>
    </r>
  </si>
  <si>
    <t>E4047800</t>
  </si>
  <si>
    <t>3474637156268</t>
  </si>
  <si>
    <t>MX Соколор Синк 6P 90 мл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</si>
  <si>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Краситель тон в тон Темный Блондин Жемчужный 90 мл</t>
    </r>
  </si>
  <si>
    <t>E4048100</t>
  </si>
  <si>
    <t>3474637156299</t>
  </si>
  <si>
    <t>MX Соколор Синк 10NV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</si>
  <si>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>Краситель тон в тон Очень-очень светлый блондин Натуральный Перламутровый 90 мл</t>
    </r>
  </si>
  <si>
    <t>E4048400</t>
  </si>
  <si>
    <t>3474637156329</t>
  </si>
  <si>
    <t>MX Соколор Синк 4T</t>
  </si>
  <si>
    <r>
      <rPr>
        <b/>
        <sz val="16"/>
        <rFont val="Century Gothic"/>
        <family val="2"/>
        <charset val="204"/>
      </rPr>
      <t>Новое цветовое направление!</t>
    </r>
    <r>
      <rPr>
        <sz val="16"/>
        <rFont val="Century Gothic"/>
        <family val="2"/>
        <charset val="204"/>
      </rPr>
      <t xml:space="preserve"> Краситель тон в тон Шатен Титановый 90 мл</t>
    </r>
  </si>
  <si>
    <t>E4047200</t>
  </si>
  <si>
    <t>3474637156206</t>
  </si>
  <si>
    <t>MX Тонал Контрол 10P 90 мл</t>
  </si>
  <si>
    <t>E4049300</t>
  </si>
  <si>
    <t>3474637156411</t>
  </si>
  <si>
    <t>RU.77.99.29.001.R.002444.08.23</t>
  </si>
  <si>
    <t>MX Тонал Контрол 8T 90 мл</t>
  </si>
  <si>
    <r>
      <rPr>
        <b/>
        <sz val="16"/>
        <rFont val="Century Gothic"/>
        <family val="2"/>
        <charset val="204"/>
      </rPr>
      <t xml:space="preserve">Новое цветовое направление!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8T Светлый блондин Титановый 90 мл</t>
    </r>
  </si>
  <si>
    <t>E4049000</t>
  </si>
  <si>
    <t>3474637156381</t>
  </si>
  <si>
    <t>MX Тонал Контрол 8P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</si>
  <si>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8P Светлый блондин Жемчужный 90 мл</t>
    </r>
  </si>
  <si>
    <t>E4048700</t>
  </si>
  <si>
    <t>3474637156350</t>
  </si>
  <si>
    <t>MX Тонал Контрол 10T 90 мл</t>
  </si>
  <si>
    <t>E4049600</t>
  </si>
  <si>
    <t>3474637156442</t>
  </si>
  <si>
    <t>E4007800</t>
  </si>
  <si>
    <t>3474637138257</t>
  </si>
  <si>
    <t>E4009000</t>
  </si>
  <si>
    <t>3474637138370</t>
  </si>
  <si>
    <t>MX TC Гелевый Тонер 6A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</si>
  <si>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6A Темный блондин Пепельный 90 мл</t>
    </r>
  </si>
  <si>
    <t>MX TC Гелевый Тонер 9V 90 мл</t>
  </si>
  <si>
    <t>MX TC Гелевый Тонер 9RG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</si>
  <si>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9RG Очень светлый блондин Розовый Золотистый 90 мл</t>
    </r>
  </si>
  <si>
    <t>MX TC Гелевый Тонер 9NGA 90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</si>
  <si>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9NGA Очень светлый блондин Натуральный золотистый пепельный 90 мл</t>
    </r>
  </si>
  <si>
    <t>E4004500</t>
  </si>
  <si>
    <t>3474637137922</t>
  </si>
  <si>
    <t>Мх Соколор Культ Серебро Диско, 118мл</t>
  </si>
  <si>
    <t>P1568201</t>
  </si>
  <si>
    <t>884486379931</t>
  </si>
  <si>
    <t>ЕАЭС N RU Д-FR.РА01.В.67907/21</t>
  </si>
  <si>
    <t>3474637022891</t>
  </si>
  <si>
    <t>E3587800</t>
  </si>
  <si>
    <t>3474636978762</t>
  </si>
  <si>
    <t>E3546101</t>
  </si>
  <si>
    <t>3474636972579</t>
  </si>
  <si>
    <t>E3546501</t>
  </si>
  <si>
    <t>3474636972623</t>
  </si>
  <si>
    <t>E3537301</t>
  </si>
  <si>
    <t>3474636972500</t>
  </si>
  <si>
    <t>E3684000</t>
  </si>
  <si>
    <t>3474636990603</t>
  </si>
  <si>
    <t>Соколор 6SP 90мл</t>
  </si>
  <si>
    <t>E3681600</t>
  </si>
  <si>
    <t>3474636990368</t>
  </si>
  <si>
    <t>Коллекция SORED бустер 2 в 1</t>
  </si>
  <si>
    <t>СоКолор Синк 11N 90 мл</t>
  </si>
  <si>
    <t>E3664900</t>
  </si>
  <si>
    <t>3474636986897</t>
  </si>
  <si>
    <t>СоКолор Синк 8BC 90мл</t>
  </si>
  <si>
    <t>E3658500</t>
  </si>
  <si>
    <t>3474636985982</t>
  </si>
  <si>
    <t>СоКолор Синк 8CG 90мл</t>
  </si>
  <si>
    <t>E3657600</t>
  </si>
  <si>
    <t>3474636985890</t>
  </si>
  <si>
    <t>E2887002</t>
  </si>
  <si>
    <t>КИП МИ ВИВИД Кондиционер 1 Л</t>
  </si>
  <si>
    <t>E2886402</t>
  </si>
  <si>
    <t>ИНСТАКЮР Шампунь 300 мл</t>
  </si>
  <si>
    <t>E3824801</t>
  </si>
  <si>
    <t>ИНСТАКЮР Кондиционер 300 мл</t>
  </si>
  <si>
    <t>E3824301</t>
  </si>
  <si>
    <t>АНБРЕЙК МАЙ БЛОНД несмываемый крем-уход, 150 мл</t>
  </si>
  <si>
    <t>E3560701</t>
  </si>
  <si>
    <t>АНБРЕЙК МАЙ БЛОНД шампунь без сульфатов, 1 л</t>
  </si>
  <si>
    <t>E3560801</t>
  </si>
  <si>
    <t>БРАСС ОФФ Маска 200 мл</t>
  </si>
  <si>
    <t>E3527502</t>
  </si>
  <si>
    <t>ХАЙ АМПЛИФАЙ Шампунь 1 Л</t>
  </si>
  <si>
    <t>E1573322</t>
  </si>
  <si>
    <t>ХАЙ АМПЛИФАЙ Кондиционер 1 Л</t>
  </si>
  <si>
    <t>E1574622</t>
  </si>
  <si>
    <t>E1574903</t>
  </si>
  <si>
    <t>МЕГА СЛИК Шампунь 1 Л</t>
  </si>
  <si>
    <t>E1574802</t>
  </si>
  <si>
    <t>МЕГА СЛИК Кондиционер 1 Л</t>
  </si>
  <si>
    <t>E1575002</t>
  </si>
  <si>
    <t>E4005100</t>
  </si>
  <si>
    <t>3474637137984</t>
  </si>
  <si>
    <t>E0954425</t>
  </si>
  <si>
    <t>E0954523</t>
  </si>
  <si>
    <t>E0954823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</si>
  <si>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color theme="1"/>
        <rFont val="Century Gothic"/>
        <family val="2"/>
        <charset val="204"/>
      </rPr>
      <t xml:space="preserve"> Ампулы против выпадения волос с молекулой ПРО-АМИНЕКСИЛ. </t>
    </r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</si>
  <si>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sz val="16"/>
        <rFont val="Century Gothic"/>
        <family val="2"/>
        <charset val="204"/>
      </rPr>
      <t xml:space="preserve"> с экстрактом лимонного сорго</t>
    </r>
  </si>
  <si>
    <t>E0957523</t>
  </si>
  <si>
    <t>MX Э Керл Кэн Дрим легое масло, 150 мл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</si>
  <si>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>Легкое масло для усиления блеска. Веганская формула с комплексом из 6 масел(кокосовое, жожоба, оливковое, соевое, семян подсолнечника + витамин Е). Подходит для кудрявых волос и кожи головы.</t>
    </r>
  </si>
  <si>
    <t>E4095000</t>
  </si>
  <si>
    <t>3474637188306</t>
  </si>
  <si>
    <t>ЕАЭС N RU Д-FR.РА08.В.17181/23</t>
  </si>
  <si>
    <t>МХ Э Керл Кэн Дрим шампунь, 1л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</si>
  <si>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Шампунь для кудрявых и вьющихся волос с медом манука. Помогает сформировать упругий завиток. </t>
    </r>
  </si>
  <si>
    <t>E4095100</t>
  </si>
  <si>
    <t>3474637188313</t>
  </si>
  <si>
    <t>МХ Э Керл Кэн Дрим маска, 1л</t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</si>
  <si>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>Маска интенсивного увлажнения для кудрявых и вьющихся волос с медом манука.Помогает сформировать упругий завиток.</t>
    </r>
  </si>
  <si>
    <t>E4095200</t>
  </si>
  <si>
    <t>3474637188320</t>
  </si>
  <si>
    <t>E4007200</t>
  </si>
  <si>
    <t>3474637138196</t>
  </si>
  <si>
    <r>
      <rPr>
        <b/>
        <sz val="16"/>
        <rFont val="Century Gothic"/>
        <family val="2"/>
        <charset val="204"/>
      </rPr>
      <t>Новинка!</t>
    </r>
    <r>
      <rPr>
        <sz val="16"/>
        <rFont val="Century Gothic"/>
        <family val="2"/>
        <charset val="204"/>
      </rPr>
      <t xml:space="preserve"> Невесомый мусс для объема.</t>
    </r>
  </si>
  <si>
    <t>P2359700</t>
  </si>
  <si>
    <t>884486494313</t>
  </si>
  <si>
    <t>ЕАЭС N RU Д-FR.РА09.В.12508/23</t>
  </si>
  <si>
    <t>МХ ВОСК-СПРЕЙ БИЛДЕР 250 МЛ</t>
  </si>
  <si>
    <t xml:space="preserve">СоКолор Бьюти 6AM 90мл       </t>
  </si>
  <si>
    <t>E3695600</t>
  </si>
  <si>
    <t>3474636991761</t>
  </si>
  <si>
    <t>СоКолор Синк 5MV 90 мл</t>
  </si>
  <si>
    <t>E3725000</t>
  </si>
  <si>
    <t>3474636999804</t>
  </si>
  <si>
    <t>СоКолор Синк 6BC 90мл</t>
  </si>
  <si>
    <t>E3657900</t>
  </si>
  <si>
    <t>3474636985920</t>
  </si>
  <si>
    <t>E2887102</t>
  </si>
  <si>
    <t>МХ ТР ИНСТАКЮР Несмываемый спрей-уход 190 мл</t>
  </si>
  <si>
    <t>E4116100</t>
  </si>
  <si>
    <t>3474637196974</t>
  </si>
  <si>
    <t>ЕАЭС N RU Д-FR.РА09.В.12384/23</t>
  </si>
  <si>
    <t>E2990301</t>
  </si>
  <si>
    <t>E2235403</t>
  </si>
  <si>
    <t>E3189703</t>
  </si>
  <si>
    <t>E4004800</t>
  </si>
  <si>
    <t>3474637137953</t>
  </si>
  <si>
    <t>E4006600</t>
  </si>
  <si>
    <t>3474637138134</t>
  </si>
  <si>
    <t>E4006900</t>
  </si>
  <si>
    <t>3474637138165</t>
  </si>
  <si>
    <t>E3775801</t>
  </si>
  <si>
    <t>СоКолор 508NW 90мл</t>
  </si>
  <si>
    <t>E3586800</t>
  </si>
  <si>
    <t>3474636978663</t>
  </si>
  <si>
    <t>СоКолор 507G 90мл</t>
  </si>
  <si>
    <t>E3588400</t>
  </si>
  <si>
    <t>3474636978823</t>
  </si>
  <si>
    <t>СоКолор Синк 7AA 90мл</t>
  </si>
  <si>
    <t>E3665800</t>
  </si>
  <si>
    <t>3474636986989</t>
  </si>
  <si>
    <t>RU.77.99.29.001.R.001313.04.22</t>
  </si>
  <si>
    <t>E4132900</t>
  </si>
  <si>
    <t>3474637206062</t>
  </si>
  <si>
    <t>E3561001</t>
  </si>
  <si>
    <t>МХ ВВ ЭКСТР ХОЛД ЛАК-СПРЕЙ, 500МЛ</t>
  </si>
  <si>
    <t>Экстрасильная фиксация на 24 часа</t>
  </si>
  <si>
    <t>E3864100</t>
  </si>
  <si>
    <t>3474637103606</t>
  </si>
  <si>
    <t>МХ ВВ ЭКСТРА ФУЛЛ ЛАК-СПРЕЙ, 500МЛ</t>
  </si>
  <si>
    <t>Эластичная фиксация объема и формы с сатиновым финишем</t>
  </si>
  <si>
    <t>E3864000</t>
  </si>
  <si>
    <t>3474637103590</t>
  </si>
  <si>
    <t>МХ МУСС СЕТТЕР 232 МЛ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</si>
  <si>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b/>
        <sz val="16"/>
        <color rgb="FFFF000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 xml:space="preserve">Маска-концентрат с экстрактом камелии для глубокого восстановления непослушных волос. 
</t>
    </r>
  </si>
  <si>
    <t>E2887602</t>
  </si>
  <si>
    <t>E2887401</t>
  </si>
  <si>
    <t>E0956102</t>
  </si>
  <si>
    <r>
      <t>ВЕСЕННИЕ НАБОРЫ со скидкой</t>
    </r>
    <r>
      <rPr>
        <b/>
        <sz val="20"/>
        <rFont val="Century Gothic"/>
        <family val="2"/>
        <charset val="204"/>
      </rPr>
      <t>: П</t>
    </r>
    <r>
      <rPr>
        <b/>
        <sz val="20"/>
        <color theme="1"/>
        <rFont val="Century Gothic"/>
        <family val="2"/>
        <charset val="204"/>
      </rPr>
      <t>РОФЕССИОНАЛЬНЫЕ УХОДЫ MATRIX</t>
    </r>
  </si>
  <si>
    <t>МХ Набор Колор Обсэссд</t>
  </si>
  <si>
    <r>
      <t>Набор: Шампунь 300 мл+Кондиционер 300 мл Колор Обсэссд для защиты цвета окрашенных волос</t>
    </r>
    <r>
      <rPr>
        <b/>
        <sz val="16"/>
        <color rgb="FF7030A0"/>
        <rFont val="Century Gothic"/>
        <family val="2"/>
        <charset val="204"/>
      </rPr>
      <t xml:space="preserve"> </t>
    </r>
    <r>
      <rPr>
        <b/>
        <sz val="16"/>
        <color rgb="FF8F4DAD"/>
        <rFont val="Century Gothic"/>
        <family val="2"/>
        <charset val="204"/>
      </rPr>
      <t xml:space="preserve">со скидкой -20% </t>
    </r>
  </si>
  <si>
    <t>URU14355</t>
  </si>
  <si>
    <t>4640193168727</t>
  </si>
  <si>
    <t xml:space="preserve">МХ Набор Инстакюр </t>
  </si>
  <si>
    <r>
      <t>Набор: Шампунь 300 мл + Кондиционер 300 мл Инстакюр для восстановления волос</t>
    </r>
    <r>
      <rPr>
        <b/>
        <sz val="16"/>
        <color rgb="FF7030A0"/>
        <rFont val="Century Gothic"/>
        <family val="2"/>
        <charset val="204"/>
      </rPr>
      <t xml:space="preserve"> со </t>
    </r>
    <r>
      <rPr>
        <b/>
        <sz val="16"/>
        <color rgb="FFF21665"/>
        <rFont val="Century Gothic"/>
        <family val="2"/>
        <charset val="204"/>
      </rPr>
      <t>скидкой -20%</t>
    </r>
  </si>
  <si>
    <t>URU14358</t>
  </si>
  <si>
    <t>4640193168758</t>
  </si>
  <si>
    <t xml:space="preserve">МХ Набор Хай Амлифай </t>
  </si>
  <si>
    <r>
      <t>Набор: Шампунь 300 мл+Кондиционер 300 мл Хай Амплифай для экстра-объема</t>
    </r>
    <r>
      <rPr>
        <b/>
        <sz val="16"/>
        <color rgb="FF7030A0"/>
        <rFont val="Century Gothic"/>
        <family val="2"/>
        <charset val="204"/>
      </rPr>
      <t xml:space="preserve"> со </t>
    </r>
    <r>
      <rPr>
        <b/>
        <sz val="16"/>
        <color rgb="FF00B0F0"/>
        <rFont val="Century Gothic"/>
        <family val="2"/>
        <charset val="204"/>
      </rPr>
      <t xml:space="preserve">скидкой -20% </t>
    </r>
  </si>
  <si>
    <t>URU14359</t>
  </si>
  <si>
    <t>4640193168765</t>
  </si>
  <si>
    <t xml:space="preserve">МХ Набор Фуд Фо Софт </t>
  </si>
  <si>
    <r>
      <t>Набор: Шампунь 300 мл+Кондиционер 300 мл Фуд Фо Софт для увлажнения сухих волос</t>
    </r>
    <r>
      <rPr>
        <b/>
        <sz val="16"/>
        <color rgb="FF7030A0"/>
        <rFont val="Century Gothic"/>
        <family val="2"/>
        <charset val="204"/>
      </rPr>
      <t xml:space="preserve"> </t>
    </r>
    <r>
      <rPr>
        <b/>
        <sz val="16"/>
        <color rgb="FF87CB3D"/>
        <rFont val="Century Gothic"/>
        <family val="2"/>
        <charset val="204"/>
      </rPr>
      <t xml:space="preserve">со скидкой -20% </t>
    </r>
  </si>
  <si>
    <t>URU14357</t>
  </si>
  <si>
    <t>4640193168741</t>
  </si>
  <si>
    <t>МХ Набор Брасс Офф</t>
  </si>
  <si>
    <r>
      <t xml:space="preserve">Набор: Шампунь 300 мл+Кондиционер 300 мл Брасс Офф для нейтрализации оранжевого у темного блонда и осветленного брюнета </t>
    </r>
    <r>
      <rPr>
        <b/>
        <sz val="16"/>
        <color rgb="FF0070C0"/>
        <rFont val="Century Gothic"/>
        <family val="2"/>
        <charset val="204"/>
      </rPr>
      <t>со скидкой -20%</t>
    </r>
    <r>
      <rPr>
        <b/>
        <sz val="16"/>
        <color rgb="FF7030A0"/>
        <rFont val="Century Gothic"/>
        <family val="2"/>
        <charset val="204"/>
      </rPr>
      <t xml:space="preserve"> </t>
    </r>
  </si>
  <si>
    <t>URU14356</t>
  </si>
  <si>
    <t>4640193168734</t>
  </si>
  <si>
    <t xml:space="preserve">МХ Набор Кип Ми Вивид </t>
  </si>
  <si>
    <r>
      <rPr>
        <b/>
        <sz val="16"/>
        <color rgb="FFF21665"/>
        <rFont val="Century Gothic"/>
        <family val="2"/>
        <charset val="204"/>
      </rPr>
      <t>Эксклюзив для салонов!</t>
    </r>
    <r>
      <rPr>
        <sz val="16"/>
        <color rgb="FF8F4DAD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Набор: Шампунь 300 мл+Кондиционер 300 мл Колор Обсэссд для защиты цвета окрашенных волос</t>
    </r>
    <r>
      <rPr>
        <b/>
        <sz val="16"/>
        <color rgb="FF7030A0"/>
        <rFont val="Century Gothic"/>
        <family val="2"/>
        <charset val="204"/>
      </rPr>
      <t xml:space="preserve"> </t>
    </r>
    <r>
      <rPr>
        <b/>
        <sz val="16"/>
        <color rgb="FFF21665"/>
        <rFont val="Century Gothic"/>
        <family val="2"/>
        <charset val="204"/>
      </rPr>
      <t xml:space="preserve">со скидкой -20% </t>
    </r>
  </si>
  <si>
    <t>URU14360</t>
  </si>
  <si>
    <t>4640193168772</t>
  </si>
  <si>
    <t xml:space="preserve">►Дуопаки </t>
  </si>
  <si>
    <t>ОСВЕТЛЕНИЕ ДО 9 УРОВНЕЙ ТОНА</t>
  </si>
  <si>
    <r>
      <t xml:space="preserve"> Мощность осветления </t>
    </r>
    <r>
      <rPr>
        <b/>
        <sz val="16"/>
        <rFont val="Century Gothic"/>
        <family val="2"/>
        <charset val="204"/>
      </rPr>
      <t>до 8</t>
    </r>
    <r>
      <rPr>
        <sz val="16"/>
        <rFont val="Century Gothic"/>
        <family val="2"/>
        <charset val="204"/>
      </rPr>
      <t xml:space="preserve"> уровней тона </t>
    </r>
    <r>
      <rPr>
        <b/>
        <sz val="16"/>
        <rFont val="Century Gothic"/>
        <family val="2"/>
        <charset val="204"/>
      </rPr>
      <t>с бондером</t>
    </r>
    <r>
      <rPr>
        <sz val="16"/>
        <rFont val="Century Gothic"/>
        <family val="2"/>
        <charset val="204"/>
      </rPr>
      <t xml:space="preserve"> внутри: лимонная кислота защищает волосы во время окрашивания</t>
    </r>
  </si>
  <si>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Самый </t>
    </r>
    <r>
      <rPr>
        <b/>
        <sz val="16"/>
        <rFont val="Century Gothic"/>
        <family val="2"/>
        <charset val="204"/>
      </rPr>
      <t xml:space="preserve">мощный </t>
    </r>
    <r>
      <rPr>
        <sz val="16"/>
        <rFont val="Century Gothic"/>
        <family val="2"/>
        <charset val="204"/>
      </rPr>
      <t xml:space="preserve">осветляющий порошок в портфеле Matrix High Riser </t>
    </r>
    <r>
      <rPr>
        <b/>
        <sz val="16"/>
        <rFont val="Century Gothic"/>
        <family val="2"/>
        <charset val="204"/>
      </rPr>
      <t>с бондером</t>
    </r>
    <r>
      <rPr>
        <sz val="16"/>
        <rFont val="Century Gothic"/>
        <family val="2"/>
        <charset val="204"/>
      </rPr>
      <t xml:space="preserve"> </t>
    </r>
    <r>
      <rPr>
        <b/>
        <sz val="16"/>
        <rFont val="Century Gothic"/>
        <family val="2"/>
        <charset val="204"/>
      </rPr>
      <t xml:space="preserve">до 9 </t>
    </r>
    <r>
      <rPr>
        <sz val="16"/>
        <rFont val="Century Gothic"/>
        <family val="2"/>
        <charset val="204"/>
      </rPr>
      <t>уровней, 500 гр</t>
    </r>
  </si>
  <si>
    <r>
      <t xml:space="preserve"> Классический осветляющий порошок. Нелетучий. Мощность осветления</t>
    </r>
    <r>
      <rPr>
        <b/>
        <sz val="16"/>
        <rFont val="Century Gothic"/>
        <family val="2"/>
        <charset val="204"/>
      </rPr>
      <t xml:space="preserve"> 8 </t>
    </r>
    <r>
      <rPr>
        <sz val="16"/>
        <rFont val="Century Gothic"/>
        <family val="2"/>
        <charset val="204"/>
      </rPr>
      <t xml:space="preserve">уровней тона. Удобен для работы в любой технике
</t>
    </r>
  </si>
  <si>
    <t>E4004200</t>
  </si>
  <si>
    <t>3474637137892</t>
  </si>
  <si>
    <t>E4005700</t>
  </si>
  <si>
    <t>3474637138042</t>
  </si>
  <si>
    <t>E4006000</t>
  </si>
  <si>
    <t>3474637138073</t>
  </si>
  <si>
    <t xml:space="preserve"> 504NJ шатен натуральный нефритовый 100% покрытие  седины - 504.07</t>
  </si>
  <si>
    <t xml:space="preserve"> 506NV темный блондин натуральный перламутровый 100% покрытие  седины - 506.02</t>
  </si>
  <si>
    <t xml:space="preserve"> 506NW темный блондин натуральный теплый 100% покрытие  седины - 506.03</t>
  </si>
  <si>
    <t xml:space="preserve"> 507NW блондин натуральный теплый 100% покрытие  седины - 507.03</t>
  </si>
  <si>
    <t xml:space="preserve"> 508NW светлый блондин натуральный теплый 100% покрытие  седины - 508.03</t>
  </si>
  <si>
    <r>
      <t xml:space="preserve"> 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507AV блондин пепельно-перламутровый 100% покрытие седины - 507.12</t>
    </r>
  </si>
  <si>
    <t xml:space="preserve"> 509AV очень светлый блондин пепельно-перламутровый 100% покрытие седины - 509.12</t>
  </si>
  <si>
    <t xml:space="preserve"> 505M светлый шатен мокка 100% покрытие седины - 505.8 </t>
  </si>
  <si>
    <r>
      <t>♥</t>
    </r>
    <r>
      <rPr>
        <b/>
        <sz val="16"/>
        <color rgb="FFE93AB8"/>
        <rFont val="Century Gothic"/>
        <family val="2"/>
        <charset val="204"/>
      </rPr>
      <t xml:space="preserve"> РЕКОМЕНДОВАННЫЙ ОТТЕНОК</t>
    </r>
    <r>
      <rPr>
        <sz val="16"/>
        <rFont val="Century Gothic"/>
        <family val="2"/>
        <charset val="204"/>
      </rPr>
      <t xml:space="preserve"> 506M темный блондин мокка 100% покрытие седины - 506.8</t>
    </r>
  </si>
  <si>
    <t xml:space="preserve"> 508M светлый блондин мокка 100% покрытие седины - 508.8</t>
  </si>
  <si>
    <t xml:space="preserve"> 506RB темный блондин красно-коричневый 100% покрытие седины - 506.65</t>
  </si>
  <si>
    <t xml:space="preserve"> 506BC темный блондин коричнево-медный 100% покрытие седины - 506.54</t>
  </si>
  <si>
    <t xml:space="preserve"> 508BC светлый блондин коричнево-медный 100% покрытие седины - 508.54</t>
  </si>
  <si>
    <t xml:space="preserve"> 505G блондин золотистый 100% покрытие седины - 505.3</t>
  </si>
  <si>
    <t xml:space="preserve"> 507G блондин золотистый 100% покрытие седины - 507.3</t>
  </si>
  <si>
    <t xml:space="preserve"> 509G очень светлый блондин золотистый 100% покрытие седины - 509.3</t>
  </si>
  <si>
    <t xml:space="preserve"> 510G очень-очень светлый блондин золотистый  100% покрытие седины - 510.3</t>
  </si>
  <si>
    <r>
      <rPr>
        <b/>
        <sz val="16"/>
        <rFont val="Century Gothic"/>
        <family val="2"/>
        <charset val="204"/>
      </rPr>
      <t xml:space="preserve">♥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504N шатен 100% покрытие седины - 504.0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</si>
  <si>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505N светлый шатен 100% покрытие седины 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</si>
  <si>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506N темный блондин 100% покрытие седины - 506.0</t>
    </r>
  </si>
  <si>
    <r>
      <rPr>
        <b/>
        <sz val="16"/>
        <rFont val="Century Gothic"/>
        <family val="2"/>
        <charset val="204"/>
      </rPr>
      <t>♥</t>
    </r>
    <r>
      <rPr>
        <b/>
        <sz val="16"/>
        <color rgb="FFE93AB8"/>
        <rFont val="Century Gothic"/>
        <family val="2"/>
        <charset val="204"/>
      </rPr>
      <t xml:space="preserve"> РЕКОМЕНДОВАННЫЙ ОТТЕНОК</t>
    </r>
    <r>
      <rPr>
        <sz val="16"/>
        <rFont val="Century Gothic"/>
        <family val="2"/>
        <charset val="204"/>
      </rPr>
      <t xml:space="preserve"> 507N блондин 100% покрытие седины - 507.0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</si>
  <si>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 xml:space="preserve">РЕКОМЕНДОВАННЫЙ ОТТЕНОК </t>
    </r>
    <r>
      <rPr>
        <sz val="16"/>
        <rFont val="Century Gothic"/>
        <family val="2"/>
        <charset val="204"/>
      </rPr>
      <t>508N светлый блондин 100% покрытие седины - 508.0</t>
    </r>
  </si>
  <si>
    <t xml:space="preserve"> 509N очень светлый блондин 100% покрытие седины - 509.0</t>
  </si>
  <si>
    <t xml:space="preserve"> 510N очень-очень светлый блондин натуральный  100% покрытие седины - 510.0</t>
  </si>
  <si>
    <r>
      <t>♥</t>
    </r>
    <r>
      <rPr>
        <b/>
        <sz val="16"/>
        <color rgb="FFE93AB8"/>
        <rFont val="Century Gothic"/>
        <family val="2"/>
        <charset val="204"/>
      </rPr>
      <t xml:space="preserve"> РЕКОМЕНДОВАННЫЙ ОТТЕНОК</t>
    </r>
    <r>
      <rPr>
        <sz val="16"/>
        <rFont val="Century Gothic"/>
        <family val="2"/>
        <charset val="204"/>
      </rPr>
      <t xml:space="preserve"> 505NA светлый шатен натуральный пепельный 100% покрытие седины - 505.01</t>
    </r>
  </si>
  <si>
    <r>
      <rPr>
        <b/>
        <sz val="16"/>
        <rFont val="Century Gothic"/>
        <family val="2"/>
        <charset val="204"/>
      </rPr>
      <t>♥</t>
    </r>
    <r>
      <rPr>
        <b/>
        <sz val="16"/>
        <color rgb="FFE93AB8"/>
        <rFont val="Century Gothic"/>
        <family val="2"/>
        <charset val="204"/>
      </rPr>
      <t xml:space="preserve"> РЕКОМЕНДОВАННЫЙ ОТТЕНОК </t>
    </r>
    <r>
      <rPr>
        <sz val="16"/>
        <rFont val="Century Gothic"/>
        <family val="2"/>
        <charset val="204"/>
      </rPr>
      <t>506NA темный блондин натуральный пепельный 100% покрытие седины - 506.01</t>
    </r>
  </si>
  <si>
    <r>
      <t xml:space="preserve"> ♥ 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508NA светлый блондин натуральный пепельный 100% покрытие седины - 508.01</t>
    </r>
  </si>
  <si>
    <t xml:space="preserve"> 509NA очень светлый блондин натуральный пепельный 
100% покрытие седины - 509.01</t>
  </si>
  <si>
    <r>
      <t xml:space="preserve">♥ </t>
    </r>
    <r>
      <rPr>
        <b/>
        <sz val="16"/>
        <color rgb="FFE93AB8"/>
        <rFont val="Century Gothic"/>
        <family val="2"/>
        <charset val="204"/>
      </rPr>
      <t xml:space="preserve">РЕКОМЕНДОВАННЫЙ ОТТЕНОК </t>
    </r>
    <r>
      <rPr>
        <sz val="16"/>
        <rFont val="Century Gothic"/>
        <family val="2"/>
        <charset val="204"/>
      </rPr>
      <t>510NA очень-очень светлый блондин натуральный пепельный 100% покрытие седины - 510.01</t>
    </r>
  </si>
  <si>
    <t xml:space="preserve"> 4NJ шатен натуральный - 4.07 нефритовый</t>
  </si>
  <si>
    <t xml:space="preserve"> 6NA темный блондин - 6.01 натуральный пепельный</t>
  </si>
  <si>
    <t xml:space="preserve"> 8NA светлый блондин - 8.01 натуральный пепельный</t>
  </si>
  <si>
    <t xml:space="preserve"> 6NV темный блондин - 6.02 натуральный перламутровый</t>
  </si>
  <si>
    <t xml:space="preserve"> 2N черный - 2.0</t>
  </si>
  <si>
    <r>
      <t xml:space="preserve">♥  </t>
    </r>
    <r>
      <rPr>
        <b/>
        <sz val="16"/>
        <color rgb="FFE93AB8"/>
        <rFont val="Century Gothic"/>
        <family val="2"/>
        <charset val="204"/>
      </rPr>
      <t xml:space="preserve">ТОП-ОТТЕНОК </t>
    </r>
    <r>
      <rPr>
        <sz val="16"/>
        <rFont val="Century Gothic"/>
        <family val="2"/>
        <charset val="204"/>
      </rPr>
      <t>| 3N темный шатен - 3.0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</si>
  <si>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 xml:space="preserve"> РЕКОМЕНДОВАННЫЙ ОТТЕНОК</t>
    </r>
    <r>
      <rPr>
        <sz val="16"/>
        <rFont val="Century Gothic"/>
        <family val="2"/>
        <charset val="204"/>
      </rPr>
      <t xml:space="preserve"> | 4N шатен - 4.0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</si>
  <si>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5N светлый шатен 5.0</t>
    </r>
  </si>
  <si>
    <r>
      <t xml:space="preserve">♥ 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6N темный блондин - 6.0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</si>
  <si>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 xml:space="preserve">РЕКОМЕНДОВАННЫЙ ОТТЕНОК </t>
    </r>
    <r>
      <rPr>
        <sz val="16"/>
        <rFont val="Century Gothic"/>
        <family val="2"/>
        <charset val="204"/>
      </rPr>
      <t>7N блондин 7.0</t>
    </r>
  </si>
  <si>
    <t xml:space="preserve"> 8N светлый блондин - 8.0</t>
  </si>
  <si>
    <t xml:space="preserve"> 9N очень светлый блондин - 9.0</t>
  </si>
  <si>
    <t xml:space="preserve"> 10N очень-очень светлый блондин - 10.0</t>
  </si>
  <si>
    <t xml:space="preserve"> 11N Ультра светлый блондин - 11.0</t>
  </si>
  <si>
    <t xml:space="preserve"> 4NW натуральный теплый шатен - 4.03 </t>
  </si>
  <si>
    <t xml:space="preserve"> 5NW натуральный теплый светлый шатен - 5.03 </t>
  </si>
  <si>
    <t xml:space="preserve"> 6NW натуральный теплый темный блондин - 6.03  </t>
  </si>
  <si>
    <t xml:space="preserve"> 8NW натуральный теплый светлый - 8.03  блондин </t>
  </si>
  <si>
    <t xml:space="preserve"> 10NW очень-очень светлый блондин натуральный теплый - 10.03</t>
  </si>
  <si>
    <t xml:space="preserve"> 4VA Шатен перламутрово-пепельный - 4.21</t>
  </si>
  <si>
    <t xml:space="preserve"> 6VA Темный блондин перламутрово-пепельный - 6.21</t>
  </si>
  <si>
    <t xml:space="preserve"> 4AA Шатен глубокий пепельный - 4.11</t>
  </si>
  <si>
    <t xml:space="preserve"> 6AA Темный блондин глубокий пепельный - 6.11</t>
  </si>
  <si>
    <t xml:space="preserve">Многофункциональный прозрачный оттенок </t>
  </si>
  <si>
    <t xml:space="preserve"> 1A Иссиня-черный пепельный - 1.1</t>
  </si>
  <si>
    <t xml:space="preserve"> 5A светлый шатен пепельный - 5.1</t>
  </si>
  <si>
    <t>6A темный блондин пепельный - 6.1</t>
  </si>
  <si>
    <t xml:space="preserve"> 7A блондин пепельный - 7.1</t>
  </si>
  <si>
    <t xml:space="preserve"> 9A очень светлый блондин пепельный - 9.1</t>
  </si>
  <si>
    <t xml:space="preserve"> 11A Ультра светлый блондин пепельный - 11.1</t>
  </si>
  <si>
    <t xml:space="preserve"> 6P темный блондин жемчужный - 6.9</t>
  </si>
  <si>
    <t>8P светлый блондин жемчужный - 8.9</t>
  </si>
  <si>
    <t>10P очень-очень светлый блондин жемчужный - 10.9</t>
  </si>
  <si>
    <t xml:space="preserve"> 6Sp темный блондин серебристый жемчужный - 6.19</t>
  </si>
  <si>
    <t xml:space="preserve"> 8Sp светлый блондин серебристый жемчужный - 8.19</t>
  </si>
  <si>
    <t xml:space="preserve"> 10Sp очень-очень светлый блондин серебристый жемчужный - 10.19</t>
  </si>
  <si>
    <r>
      <t xml:space="preserve">♥ 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5AV светлый шатен пепельно-перламутровый - 5.12</t>
    </r>
  </si>
  <si>
    <r>
      <t xml:space="preserve"> 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7AV блондин пепельно-перламутровый - 7.12</t>
    </r>
  </si>
  <si>
    <t xml:space="preserve"> ♥ 8AV светлый блондин пепельно-перламутровый - 8.12</t>
  </si>
  <si>
    <t>9AV очень светлый - 9.12 блондин пепельно-перламутровый</t>
  </si>
  <si>
    <r>
      <t xml:space="preserve"> ♥ </t>
    </r>
    <r>
      <rPr>
        <b/>
        <sz val="16"/>
        <color rgb="FFE93AB8"/>
        <rFont val="Century Gothic"/>
        <family val="2"/>
        <charset val="204"/>
      </rPr>
      <t xml:space="preserve">ТОП-ОТТЕНОК </t>
    </r>
    <r>
      <rPr>
        <sz val="16"/>
        <rFont val="Century Gothic"/>
        <family val="2"/>
        <charset val="204"/>
      </rPr>
      <t>| 10AV очень-очень светлый блондин - 10.12 пепельно-перламутровый</t>
    </r>
  </si>
  <si>
    <t>7G блондин золотистый - 7.03</t>
  </si>
  <si>
    <t>8G светлый блондин золотистый - 8.03</t>
  </si>
  <si>
    <t>9G очень светлый блондин золотистый - 9.03</t>
  </si>
  <si>
    <t>10G очень-очень светлый блондин золотистый - 10.03</t>
  </si>
  <si>
    <t xml:space="preserve"> 5C светлый шатен медный - 5.4</t>
  </si>
  <si>
    <t xml:space="preserve"> 6С темный блондин медный - 6.4</t>
  </si>
  <si>
    <t xml:space="preserve"> 7С блондин медный - 7.4</t>
  </si>
  <si>
    <t xml:space="preserve"> 8С светлый блондин медный - 8.5</t>
  </si>
  <si>
    <t xml:space="preserve"> 7СG блондин Медно-Золотистый - 7.43</t>
  </si>
  <si>
    <r>
      <t xml:space="preserve"> ♥ </t>
    </r>
    <r>
      <rPr>
        <b/>
        <sz val="16"/>
        <color rgb="FFE93AB8"/>
        <rFont val="Century Gothic"/>
        <family val="2"/>
        <charset val="204"/>
      </rPr>
      <t xml:space="preserve">ТОП-ОТТЕНОК </t>
    </r>
    <r>
      <rPr>
        <sz val="16"/>
        <rFont val="Century Gothic"/>
        <family val="2"/>
        <charset val="204"/>
      </rPr>
      <t>| 8CC светлый блондин  глубокий медный - 8.44</t>
    </r>
  </si>
  <si>
    <t>4M шатен мокка - 4.9</t>
  </si>
  <si>
    <t>5M шатен мокка - 5.9</t>
  </si>
  <si>
    <t>6M темный блондин мокка - 6.8</t>
  </si>
  <si>
    <t xml:space="preserve"> 7M блондин мокка - 7.8</t>
  </si>
  <si>
    <t xml:space="preserve"> 8M светлый блондин мокка - 8.8</t>
  </si>
  <si>
    <t xml:space="preserve"> 9M очень светлый блондин мокка - 9.8</t>
  </si>
  <si>
    <t xml:space="preserve"> 4MA шатен мокка пепльный - 4.81</t>
  </si>
  <si>
    <t xml:space="preserve"> 6MA темный блондин мокка пепельный - 6.81</t>
  </si>
  <si>
    <t xml:space="preserve"> 8MA светлый блондин мокка пепльный - 8.81</t>
  </si>
  <si>
    <t xml:space="preserve"> 6MV темный блондин  мокка перламутровый - 6.82</t>
  </si>
  <si>
    <t xml:space="preserve"> 6MA темный блондин пепельный мокка - 6.18</t>
  </si>
  <si>
    <t xml:space="preserve"> 8VM светлый блондин перламутровый  мокка - 8.28</t>
  </si>
  <si>
    <t>6MM темный блондин мокка мокка - 6.88</t>
  </si>
  <si>
    <t>8MM светлый блондин мокка мокка - 8.88</t>
  </si>
  <si>
    <t>10MM очень-очень светлый блондин мокка мокка - 10.88</t>
  </si>
  <si>
    <t xml:space="preserve"> 5MG светлый шатен мокка золотистый - 5.83</t>
  </si>
  <si>
    <t xml:space="preserve"> 6MG темный блондин мокка золотистый - 6.83</t>
  </si>
  <si>
    <t xml:space="preserve"> 7MG блондин мокка золотистый - 7.83</t>
  </si>
  <si>
    <t xml:space="preserve"> 6MR темный блондин мокка красный - 6.86</t>
  </si>
  <si>
    <t xml:space="preserve"> 6VR темный блондин перламутрово-красный - 6.26</t>
  </si>
  <si>
    <t xml:space="preserve"> 4BC шатен коричнево-медный - 4.54</t>
  </si>
  <si>
    <t xml:space="preserve"> 5BC светлый шатен коричнево-медный - 5.54</t>
  </si>
  <si>
    <t xml:space="preserve"> 6BC темный блондин коричнево-медный - 6.54</t>
  </si>
  <si>
    <t xml:space="preserve"> 7BC блондин коричнево-медный - 7.54</t>
  </si>
  <si>
    <t xml:space="preserve"> 6BR темный блондин коричнево-красный - 5.56</t>
  </si>
  <si>
    <t xml:space="preserve"> 5BV светлый шатен коричнево-перламутровый - 5.52</t>
  </si>
  <si>
    <t xml:space="preserve"> 6RC темный блондин красно-медный - 6.54</t>
  </si>
  <si>
    <t xml:space="preserve"> 8RC светлый блондин красно-медный - 8.54</t>
  </si>
  <si>
    <t xml:space="preserve"> 5RR+ светлый шатен глубокий красный+ - 5.55+</t>
  </si>
  <si>
    <t xml:space="preserve"> 7RR+ блондин глубокий красный+ - 7.55+</t>
  </si>
  <si>
    <t xml:space="preserve"> 5RV+ светлый шатен красно-перламутровый+ 5.52</t>
  </si>
  <si>
    <t xml:space="preserve"> UL-A+ Ультра Блонд Пепельный+ - UL-1</t>
  </si>
  <si>
    <t xml:space="preserve"> UL-AA Ультра блонд Глубокий Пепельный UL-11</t>
  </si>
  <si>
    <t xml:space="preserve"> UL-VV Ультра Блонд Глубокий Перламутровый UL-22</t>
  </si>
  <si>
    <t>UL-V+ перламутровый+ - UL-22</t>
  </si>
  <si>
    <t xml:space="preserve"> UL-NV+ Ультра Блонд Натуральный Перламутровый+ - UL-02</t>
  </si>
  <si>
    <t xml:space="preserve"> UL-N Ультра Блонд Натуральный - UL-0</t>
  </si>
  <si>
    <t xml:space="preserve"> UL-N+ Ультра Блонд Натуральный+ - UL-00</t>
  </si>
  <si>
    <t xml:space="preserve"> UL-M Ультра Блонд Мокка - UL-8</t>
  </si>
  <si>
    <t xml:space="preserve"> UL-P  Ультра Блонд Жемчужный - UL-9</t>
  </si>
  <si>
    <t xml:space="preserve"> Крем-оксидант 10 vol - 3% 1000 мл</t>
  </si>
  <si>
    <t xml:space="preserve"> Крем-оксидант 20 vol - 6% 1000 мл</t>
  </si>
  <si>
    <t xml:space="preserve"> Крем-оксидант 30 vol - 9% 1000 мл</t>
  </si>
  <si>
    <t xml:space="preserve"> Крем-оксидант 40 vol - 12% 1000 мл</t>
  </si>
  <si>
    <t>Тонер с кислым ph, не осветляет натуральную базу | 8AG - 8.13</t>
  </si>
  <si>
    <t>Очень Светлый Блондин Натуральный Золотисто-Пепельный | Тонер с кислым ph, не осветляет натуральную базу | 9NGA - 9.031</t>
  </si>
  <si>
    <t>Блондин Натуральный Золотисто-Пепельный | Тонер с кислым ph, не осветляет натуральную базу | 7NGA - 7.031</t>
  </si>
  <si>
    <t>Темный Блондин Натуральный Золотисто-Пепельный | Тонер с кислым ph, не осветляет натуральную базу | 6NGA - 6.031</t>
  </si>
  <si>
    <t xml:space="preserve"> 7NA блондин натуральный  пепельный - 7.01</t>
  </si>
  <si>
    <t xml:space="preserve"> 9NA очень светлый блондин натуральный пепельный - 9.01</t>
  </si>
  <si>
    <t xml:space="preserve"> 7NV блондин натуральный перламутровый - 7.02</t>
  </si>
  <si>
    <t>3N темный шатен - 3.0</t>
  </si>
  <si>
    <t>5N светлый шатен - 5.0</t>
  </si>
  <si>
    <t>6N темный блондин - 6.0</t>
  </si>
  <si>
    <t>10N очень-очень светлый блондин - 10.0</t>
  </si>
  <si>
    <t xml:space="preserve"> 6WN темный блондин теплый натуральный - 6.30</t>
  </si>
  <si>
    <t xml:space="preserve"> 8WN светлый блондин теплый - 8.30 натуральный</t>
  </si>
  <si>
    <r>
      <t xml:space="preserve">♥ 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| Прозрачный оттенок </t>
    </r>
  </si>
  <si>
    <t xml:space="preserve"> СоКолор Синк 11A Ультра светлый блондин пепельный - 11.1</t>
  </si>
  <si>
    <r>
      <t xml:space="preserve">♥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СоКолор Синк 11V Ультра светлый блондин перламутровый - 11.2</t>
    </r>
  </si>
  <si>
    <t>11P Ультра светлый блондин жемчужный - 11.9</t>
  </si>
  <si>
    <t xml:space="preserve"> SPP пастельный жемчужный - SP9</t>
  </si>
  <si>
    <r>
      <t xml:space="preserve"> 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SPV пастельный перламутровый - SP2</t>
    </r>
  </si>
  <si>
    <r>
      <t>♥</t>
    </r>
    <r>
      <rPr>
        <b/>
        <sz val="16"/>
        <color rgb="FFE93AB8"/>
        <rFont val="Century Gothic"/>
        <family val="2"/>
        <charset val="204"/>
      </rPr>
      <t xml:space="preserve"> РЕКОМЕНДОВАННЫЙ ОТТЕНОК</t>
    </r>
    <r>
      <rPr>
        <b/>
        <sz val="16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| SPM пастельный мокка - SP8</t>
    </r>
  </si>
  <si>
    <t>SPN пастельный натуральный - SP0</t>
  </si>
  <si>
    <r>
      <t xml:space="preserve">♥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| SPA пастельный пепельный - SP1</t>
    </r>
  </si>
  <si>
    <t xml:space="preserve"> 7VA Средний блондин перламутрово-пепельный - 7.21</t>
  </si>
  <si>
    <t xml:space="preserve"> 5VA Светлый шатен перламутрово-пепельный - 5.21</t>
  </si>
  <si>
    <t xml:space="preserve"> 7AA Средний блондин  глубокий пепельный - 7.11</t>
  </si>
  <si>
    <t xml:space="preserve"> 5AA Светлый шатен глубокий пепельный - 5.11</t>
  </si>
  <si>
    <t>1A иссиня-черный пепельный - 1.1</t>
  </si>
  <si>
    <t>4A шатен пепельный - 4.1</t>
  </si>
  <si>
    <r>
      <t>♥</t>
    </r>
    <r>
      <rPr>
        <b/>
        <sz val="16"/>
        <color rgb="FFE93AB8"/>
        <rFont val="Century Gothic"/>
        <family val="2"/>
        <charset val="204"/>
      </rPr>
      <t xml:space="preserve"> РЕКОМЕНДОВАННЫЙ ОТТЕНОК</t>
    </r>
    <r>
      <rPr>
        <sz val="16"/>
        <rFont val="Century Gothic"/>
        <family val="2"/>
        <charset val="204"/>
      </rPr>
      <t xml:space="preserve"> | 6A темный блондин пепельный - 6.1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</si>
  <si>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8A светлый блондин пепельный - 8.1</t>
    </r>
  </si>
  <si>
    <r>
      <t xml:space="preserve">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10A очень-очень светлый блондин пепельный - 10.1</t>
    </r>
  </si>
  <si>
    <t>Титановый</t>
  </si>
  <si>
    <r>
      <t xml:space="preserve">♥ 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8P светлый блондин жемчужный - 8.9</t>
    </r>
  </si>
  <si>
    <r>
      <t xml:space="preserve"> 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10P очень-очень светлый блондин жемчужный - 10.9</t>
    </r>
  </si>
  <si>
    <r>
      <t xml:space="preserve"> 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|8V светлый блондин перламутровый - 8.2</t>
    </r>
  </si>
  <si>
    <r>
      <t xml:space="preserve"> ♥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sz val="16"/>
        <rFont val="Century Gothic"/>
        <family val="2"/>
        <charset val="204"/>
      </rPr>
      <t xml:space="preserve"> | 10V очень-очень светлый блондин перламутровый - 10.2</t>
    </r>
  </si>
  <si>
    <t>5MМ светлый шатен мокка мокка - 5.88</t>
  </si>
  <si>
    <t>7MМ блондин мокка мокка - 7.88</t>
  </si>
  <si>
    <t>9MМ очень светлый блондин мокка мокка - 9.88</t>
  </si>
  <si>
    <r>
      <t xml:space="preserve">♥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10MМ очень-очень светлый блондин мокка мокка - 10.88  </t>
    </r>
  </si>
  <si>
    <t>5М светлый шатен мокка - 5.8</t>
  </si>
  <si>
    <t xml:space="preserve"> 6М темный блондин мокка - 6.8</t>
  </si>
  <si>
    <t xml:space="preserve"> 7М блондин мокка - 7.8</t>
  </si>
  <si>
    <t>8М светлый блондин мокка - 8.8</t>
  </si>
  <si>
    <r>
      <t xml:space="preserve">♥ </t>
    </r>
    <r>
      <rPr>
        <b/>
        <sz val="16"/>
        <color rgb="FFE93AB8"/>
        <rFont val="Century Gothic"/>
        <family val="2"/>
        <charset val="204"/>
      </rPr>
      <t>РЕКОМЕНДОВАННЫЙ ОТТЕНОК</t>
    </r>
    <r>
      <rPr>
        <sz val="16"/>
        <rFont val="Century Gothic"/>
        <family val="2"/>
        <charset val="204"/>
      </rPr>
      <t xml:space="preserve"> 10М очень-очень светлый блондин мокка - 10.8</t>
    </r>
  </si>
  <si>
    <t xml:space="preserve"> 5MV блондин мокка перламутровый  - 5.82</t>
  </si>
  <si>
    <t xml:space="preserve"> 7MV блондин мокка перламутровый  - 7.82</t>
  </si>
  <si>
    <t xml:space="preserve"> 8G светлый блондин золотистый - 8.03</t>
  </si>
  <si>
    <t xml:space="preserve"> 10G очень-очень светлый блондин золотистый - 10.03</t>
  </si>
  <si>
    <r>
      <t xml:space="preserve">♥  </t>
    </r>
    <r>
      <rPr>
        <b/>
        <sz val="16"/>
        <color rgb="FFE93AB8"/>
        <rFont val="Century Gothic"/>
        <family val="2"/>
        <charset val="204"/>
      </rPr>
      <t xml:space="preserve">РЕКОМЕНДОВАННЫЙ ОТТЕНОК </t>
    </r>
    <r>
      <rPr>
        <sz val="16"/>
        <rFont val="Century Gothic"/>
        <family val="2"/>
        <charset val="204"/>
      </rPr>
      <t>9GV очень светлый блондин золотистый перламутровый - 9.32</t>
    </r>
  </si>
  <si>
    <t xml:space="preserve"> 6BR темный блондин коричнево-красный</t>
  </si>
  <si>
    <t xml:space="preserve"> 8BC светлый блондин коричневый медный - 8.34</t>
  </si>
  <si>
    <t xml:space="preserve"> 8CG светлый блондин медно-золотистый - 8.43</t>
  </si>
  <si>
    <t xml:space="preserve"> 7CC+ блондин глубокий медный + - 7.44</t>
  </si>
  <si>
    <t xml:space="preserve"> 6RC+ темный блондин красно-медный + - 6.64</t>
  </si>
  <si>
    <t xml:space="preserve"> 8RC+ светлый блондин красно-медный + - 8.64</t>
  </si>
  <si>
    <t xml:space="preserve"> 5VV светлый шатен глубокий перламутровый - 5.22</t>
  </si>
  <si>
    <t>ПРОФЕССИОНАЛЬНЫЕ УХОДЫ ДЛЯ ВОЛОС MATRIX</t>
  </si>
  <si>
    <r>
      <rPr>
        <b/>
        <sz val="16"/>
        <color rgb="FFE93AB8"/>
        <rFont val="Century Gothic"/>
        <family val="2"/>
        <charset val="204"/>
      </rPr>
      <t xml:space="preserve">♥  ТОП-ПРОДУКТ </t>
    </r>
    <r>
      <rPr>
        <b/>
        <sz val="16"/>
        <rFont val="Century Gothic"/>
        <family val="2"/>
        <charset val="204"/>
      </rPr>
      <t xml:space="preserve">| </t>
    </r>
    <r>
      <rPr>
        <sz val="16"/>
        <rFont val="Century Gothic"/>
        <family val="2"/>
        <charset val="204"/>
      </rPr>
      <t>Шампунь для защиты цвета окрашенных волос с антиоксидантами</t>
    </r>
  </si>
  <si>
    <t>Кондиционер для защиты цвета окрашенных волос с антиоксидантами</t>
  </si>
  <si>
    <t>Шампунь для защиты цвета окрашенных волос с антиоксидантами</t>
  </si>
  <si>
    <t>Шампунь без сульфатов для сохранения цвета ярких и легко вымывающихся оттенков</t>
  </si>
  <si>
    <t>Кондиционер для сохранения ярких и легко вымывающихся оттенков</t>
  </si>
  <si>
    <t>Шампунь для сохранения ярких и лего вымывающихся оттенков</t>
  </si>
  <si>
    <r>
      <t xml:space="preserve">FOOD FOR SOFT/ФУД ФО СОФТ </t>
    </r>
    <r>
      <rPr>
        <b/>
        <sz val="16"/>
        <color theme="0"/>
        <rFont val="Century Gothic"/>
        <family val="2"/>
        <charset val="204"/>
      </rPr>
      <t>УВЛАЖНЯЮЩАЯ СИСТЕМА ДЛЯ СУХИХ ВОЛОС ♥ ТОП-ГАММА</t>
    </r>
  </si>
  <si>
    <r>
      <rPr>
        <b/>
        <sz val="16"/>
        <color rgb="FF92D050"/>
        <rFont val="Century Gothic"/>
        <family val="2"/>
        <charset val="204"/>
      </rPr>
      <t>♥  ТОП-ПРОДУКТ</t>
    </r>
    <r>
      <rPr>
        <sz val="16"/>
        <color rgb="FF92D05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 xml:space="preserve">Увлажняющий шампунь для сухих волос </t>
    </r>
    <r>
      <rPr>
        <b/>
        <sz val="16"/>
        <rFont val="Century Gothic"/>
        <family val="2"/>
        <charset val="204"/>
      </rPr>
      <t>с маслом авокадо и гиалуроновой кислотой</t>
    </r>
  </si>
  <si>
    <r>
      <t xml:space="preserve">Увлажняющий кондиционер, облегчающий расчесывание, для сухих волос </t>
    </r>
    <r>
      <rPr>
        <b/>
        <sz val="16"/>
        <rFont val="Century Gothic"/>
        <family val="2"/>
        <charset val="204"/>
      </rPr>
      <t>с маслом авокадо и гиалуроновой кислотой</t>
    </r>
  </si>
  <si>
    <r>
      <t xml:space="preserve">Многофункциональное масло-сыворотка для сухих волос с маслом авокадо. Обеспечивает термозащиту до 230 </t>
    </r>
    <r>
      <rPr>
        <sz val="16"/>
        <rFont val="Calibri"/>
        <family val="2"/>
        <charset val="204"/>
      </rPr>
      <t>°</t>
    </r>
    <r>
      <rPr>
        <sz val="16"/>
        <rFont val="Century Gothic"/>
        <family val="2"/>
        <charset val="204"/>
      </rPr>
      <t>С</t>
    </r>
  </si>
  <si>
    <r>
      <t xml:space="preserve">Увлажняющий шампунь для сухих волос </t>
    </r>
    <r>
      <rPr>
        <b/>
        <sz val="16"/>
        <rFont val="Century Gothic"/>
        <family val="2"/>
        <charset val="204"/>
      </rPr>
      <t>с маслом авокадо и гиалуроновой кислотой</t>
    </r>
  </si>
  <si>
    <t>Шампунь для восстановления поврежденных волос с жидким протеином</t>
  </si>
  <si>
    <t>Кондиционер для восстановления поврежденных волос с жидким протеином</t>
  </si>
  <si>
    <r>
      <t xml:space="preserve">Спрей против ломкости и пористости волос с жидким протеином и провитамином B5. </t>
    </r>
    <r>
      <rPr>
        <b/>
        <sz val="16"/>
        <rFont val="Century Gothic"/>
        <family val="2"/>
        <charset val="204"/>
      </rPr>
      <t>На 60% меньше ломкости!</t>
    </r>
  </si>
  <si>
    <r>
      <rPr>
        <b/>
        <sz val="20"/>
        <color theme="0"/>
        <rFont val="Century Gothic"/>
        <family val="2"/>
        <charset val="204"/>
      </rPr>
      <t xml:space="preserve">MIRACLE CREATOR/МИРАКЛ КРИЭЙТОР. </t>
    </r>
    <r>
      <rPr>
        <b/>
        <sz val="16"/>
        <color theme="0"/>
        <rFont val="Century Gothic"/>
        <family val="2"/>
        <charset val="204"/>
      </rPr>
      <t>МНОГОФУНКЦИОНАЛЬНЫЕ УХОДЫ 20 В 1 ♥ ТОП-ГАММА</t>
    </r>
  </si>
  <si>
    <r>
      <rPr>
        <b/>
        <sz val="16"/>
        <color rgb="FFE93AB8"/>
        <rFont val="Century Gothic"/>
        <family val="2"/>
        <charset val="204"/>
      </rPr>
      <t xml:space="preserve"> ♥  ТОП-ПРОДУКТ </t>
    </r>
    <r>
      <rPr>
        <b/>
        <sz val="16"/>
        <rFont val="Century Gothic"/>
        <family val="2"/>
        <charset val="204"/>
      </rPr>
      <t>|</t>
    </r>
    <r>
      <rPr>
        <b/>
        <sz val="16"/>
        <color rgb="FFC00000"/>
        <rFont val="Century Gothic"/>
        <family val="2"/>
        <charset val="204"/>
      </rPr>
      <t xml:space="preserve"> </t>
    </r>
    <r>
      <rPr>
        <sz val="16"/>
        <color theme="1"/>
        <rFont val="Century Gothic"/>
        <family val="2"/>
        <charset val="204"/>
      </rPr>
      <t>Многофункциональный спрей для восстановления, питания,  контроля и защиты волос от внешних факторов</t>
    </r>
  </si>
  <si>
    <t>Мультфункциональная маска: 20 преображающих свойств всего за 60 секунд!</t>
  </si>
  <si>
    <r>
      <rPr>
        <b/>
        <sz val="20"/>
        <color theme="0"/>
        <rFont val="Century Gothic"/>
        <family val="2"/>
        <charset val="204"/>
      </rPr>
      <t xml:space="preserve">HIGH AMPLIFY/ХАЙ АМПЛИФАЙ. </t>
    </r>
    <r>
      <rPr>
        <b/>
        <sz val="16"/>
        <color theme="0"/>
        <rFont val="Century Gothic"/>
        <family val="2"/>
        <charset val="204"/>
      </rPr>
      <t>ДО 35% БОЛЬШЕ ОБЪЕМА!♥ ТОП-ГАММА</t>
    </r>
  </si>
  <si>
    <r>
      <rPr>
        <b/>
        <sz val="16"/>
        <color rgb="FFE93AB8"/>
        <rFont val="Century Gothic"/>
        <family val="2"/>
        <charset val="204"/>
      </rPr>
      <t>♥  ТОП-ПРОДУКТ</t>
    </r>
    <r>
      <rPr>
        <sz val="16"/>
        <rFont val="Century Gothic"/>
        <family val="2"/>
        <charset val="204"/>
      </rPr>
      <t xml:space="preserve"> Шампунь для объема тонких волос с протеинами</t>
    </r>
  </si>
  <si>
    <t>Кондиционер для объема тонких волос с протеинами</t>
  </si>
  <si>
    <r>
      <rPr>
        <b/>
        <sz val="16"/>
        <color rgb="FFE93AB8"/>
        <rFont val="Century Gothic"/>
        <family val="2"/>
        <charset val="204"/>
      </rPr>
      <t xml:space="preserve"> ♥  ТОП-ПРОДУКТ</t>
    </r>
    <r>
      <rPr>
        <b/>
        <sz val="16"/>
        <rFont val="Century Gothic"/>
        <family val="2"/>
        <charset val="204"/>
      </rPr>
      <t xml:space="preserve"> | С</t>
    </r>
    <r>
      <rPr>
        <sz val="16"/>
        <rFont val="Century Gothic"/>
        <family val="2"/>
        <charset val="204"/>
      </rPr>
      <t>прей для прикорневого объема</t>
    </r>
  </si>
  <si>
    <t>ЕАЭС N RU Д-FR.РА04.В.61810/23</t>
  </si>
  <si>
    <t xml:space="preserve">Шампунь для объема тонких волос с протеинами </t>
  </si>
  <si>
    <t>A CURL CAN DREAM/Э КЕРЛ КЭН ДРИМ для кудрявых волос</t>
  </si>
  <si>
    <t>Э КЕРЛ КЭН ДРИМ Маска 250 мл</t>
  </si>
  <si>
    <r>
      <rPr>
        <b/>
        <sz val="16"/>
        <color rgb="FFE93AB8"/>
        <rFont val="Century Gothic"/>
        <family val="2"/>
        <charset val="204"/>
      </rPr>
      <t>РЕНОВАЦИЯ!</t>
    </r>
    <r>
      <rPr>
        <b/>
        <sz val="16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Гель легкой фиксации для кудрявых и вьющихся волос с медом манука. Очерчивает завиток без склеивания.</t>
    </r>
  </si>
  <si>
    <r>
      <rPr>
        <b/>
        <sz val="20"/>
        <color theme="0"/>
        <rFont val="Century Gothic"/>
        <family val="2"/>
        <charset val="204"/>
      </rPr>
      <t>MEGA SLEEK/МЕГА СЛИК.</t>
    </r>
    <r>
      <rPr>
        <b/>
        <sz val="16"/>
        <color theme="0"/>
        <rFont val="Century Gothic"/>
        <family val="2"/>
        <charset val="204"/>
      </rPr>
      <t xml:space="preserve"> БЕСКОНЕЧНАЯ ГЛАДКОСТЬ  С МАСЛОМ ШИ</t>
    </r>
  </si>
  <si>
    <t>Шампунь для гладкости непослушных волос с маслом ши</t>
  </si>
  <si>
    <t>Кондиционер для гладкости непослушных волос с маслом ши</t>
  </si>
  <si>
    <t>ЕАЭС N RU Д-FR.РА10.В.24519/23</t>
  </si>
  <si>
    <r>
      <rPr>
        <b/>
        <sz val="20"/>
        <color theme="0"/>
        <rFont val="Century Gothic"/>
        <family val="2"/>
        <charset val="204"/>
      </rPr>
      <t xml:space="preserve">BRASS OFF/БРАСС ОФФ. </t>
    </r>
    <r>
      <rPr>
        <b/>
        <sz val="16"/>
        <color theme="0"/>
        <rFont val="Century Gothic"/>
        <family val="2"/>
        <charset val="204"/>
      </rPr>
      <t>НЕЙТРАЛИЗАЦИЯ НЕЖЕЛАТЕЛЬНЫХ МЕДНЫХ ОТТЕНКОВ</t>
    </r>
    <r>
      <rPr>
        <b/>
        <sz val="16"/>
        <color rgb="FFFF0000"/>
        <rFont val="Century Gothic"/>
        <family val="2"/>
        <charset val="204"/>
      </rPr>
      <t xml:space="preserve"> </t>
    </r>
  </si>
  <si>
    <t>Шампунь для нейтрализации медных оттенков у блондинок 5-8 уровней тона</t>
  </si>
  <si>
    <t xml:space="preserve">Кондиционер для глубокого питания осветленных волос </t>
  </si>
  <si>
    <t>Для интенсивной нейтрализации медных и светло-оранжевых тонов у темных блондинок и осветленных брюнеток</t>
  </si>
  <si>
    <t>ЕАЭС N RU Д-FR.РА05.В.25590/23</t>
  </si>
  <si>
    <t>Шампунь для нейтрализации медных оттенков волос  5-8 уровней тона</t>
  </si>
  <si>
    <r>
      <rPr>
        <b/>
        <sz val="20"/>
        <color theme="0"/>
        <rFont val="Century Gothic"/>
        <family val="2"/>
        <charset val="204"/>
      </rPr>
      <t>SO SILVER/СОУ СИЛЬВЕР</t>
    </r>
    <r>
      <rPr>
        <b/>
        <sz val="16"/>
        <color theme="0"/>
        <rFont val="Century Gothic"/>
        <family val="2"/>
        <charset val="204"/>
      </rPr>
      <t>. НЕЙТРАЛИЗАЦИЯ НЕЖЕЛАТЕЛЬНОЙ ЖЕЛТИЗНЫ</t>
    </r>
  </si>
  <si>
    <t>Шампунь для нейтрализации желтизны у блондинок 8-10 уровней тона</t>
  </si>
  <si>
    <t>Кондиционер для направленного питания хрупких участков и сухих волос блонд</t>
  </si>
  <si>
    <t>ЕАЭС N RU Д-FR.РА04.В.29760/23</t>
  </si>
  <si>
    <r>
      <rPr>
        <sz val="16"/>
        <color theme="1"/>
        <rFont val="Century Gothic"/>
        <family val="2"/>
        <charset val="204"/>
      </rPr>
      <t>Ш</t>
    </r>
    <r>
      <rPr>
        <sz val="16"/>
        <rFont val="Century Gothic"/>
        <family val="2"/>
        <charset val="204"/>
      </rPr>
      <t>ампунь для нейтрализации красных оттенков у брюнеток 1-4 уровней тона. Для окрашенных и натуральных волос</t>
    </r>
  </si>
  <si>
    <t>Кондиционер для глубокого питания натуральных и окрашенных темных волос</t>
  </si>
  <si>
    <r>
      <rPr>
        <b/>
        <sz val="20"/>
        <color theme="0"/>
        <rFont val="Century Gothic"/>
        <family val="2"/>
        <charset val="204"/>
      </rPr>
      <t>UNBREAK MY BLONDE/АНБРЕЙК МАЙ БЛОНД</t>
    </r>
    <r>
      <rPr>
        <b/>
        <sz val="16"/>
        <color theme="0"/>
        <rFont val="Century Gothic"/>
        <family val="2"/>
        <charset val="204"/>
      </rPr>
      <t xml:space="preserve"> - укрепляющая система для осветленных волос</t>
    </r>
  </si>
  <si>
    <t>Укрепляющий шампунь без сульфатов с лимонной кислотой для осветленных волос</t>
  </si>
  <si>
    <t>E3560401</t>
  </si>
  <si>
    <t>Несмываемый крем-уход с лимонной кислотой восстанавливает и питает осветленные волосы</t>
  </si>
  <si>
    <t>ЕАЭС N RU Д-FR.РА04.В.67312/23</t>
  </si>
  <si>
    <t>СТАЙЛИНГ для всех типов волос и любой укладки</t>
  </si>
  <si>
    <t xml:space="preserve">Воск-спрей для текстурирования. Средняя степень фиксации. Сатиновый финиш. </t>
  </si>
  <si>
    <t xml:space="preserve">Лак-спрей для подвижной укладки. Фиксация до 8 часов, защита от влажности. </t>
  </si>
  <si>
    <t>Текстурирующая пудра для прикорневого объема сильной фиксации.</t>
  </si>
  <si>
    <t xml:space="preserve">Гель сильной фиксации. Моделирование укладки без чувства скленности, не оставляет налета. </t>
  </si>
  <si>
    <t xml:space="preserve">Наносится, как крем, текстурирует, как паста, фиксирует, как воск. Пластичная формула не склеивает волосы. </t>
  </si>
  <si>
    <t>НОВИНКА! ВЕСЕННИЕ НАБОРЫ БИОЛАЖ</t>
  </si>
  <si>
    <t>НАБОР BIOLAGE COLOR LAST ДЛЯ ОКРАШЕННЫХ ВОЛОС</t>
  </si>
  <si>
    <r>
      <t xml:space="preserve">Шампунь 250 мл + Кондиционер 200 мл  
</t>
    </r>
    <r>
      <rPr>
        <b/>
        <sz val="16"/>
        <color rgb="FFC00000"/>
        <rFont val="Century Gothic"/>
        <family val="2"/>
        <charset val="204"/>
      </rPr>
      <t>(20% скидка на набор)</t>
    </r>
    <r>
      <rPr>
        <sz val="16"/>
        <rFont val="Century Gothic"/>
        <family val="2"/>
        <charset val="204"/>
      </rPr>
      <t>.</t>
    </r>
  </si>
  <si>
    <t>URU14387</t>
  </si>
  <si>
    <t>4640193171116</t>
  </si>
  <si>
    <t>НАБОР BIOLAGE HYDRA SOURCE ДЛЯ УВЛАЖНЕНИЯ ВОЛОС</t>
  </si>
  <si>
    <t>URU14386</t>
  </si>
  <si>
    <t>4640193171109</t>
  </si>
  <si>
    <t>НАБОР BIOLAGE STRENGTH RECOVERY ДЛЯ ВОССТАНОВЛЕНИЯ ВОЛОС</t>
  </si>
  <si>
    <t>URU14385</t>
  </si>
  <si>
    <t>4640193171093</t>
  </si>
  <si>
    <t>СТРЕНС РЕКАВЕРИ ДЛЯ ПОВРЕЖДЕННЫХ ВОЛОС</t>
  </si>
  <si>
    <t>Шампунь для поврежденных волос со скваланом</t>
  </si>
  <si>
    <t>Кондиционер для поврежденных волос со скваланом</t>
  </si>
  <si>
    <t>Несмываемый восстанавливающий спрей для поврежденных волос</t>
  </si>
  <si>
    <t>E3918400</t>
  </si>
  <si>
    <t>3474637121525</t>
  </si>
  <si>
    <t>3474636679898</t>
  </si>
  <si>
    <t>3474636679874</t>
  </si>
  <si>
    <t>3474630620629</t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</si>
  <si>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b/>
        <sz val="20"/>
        <color rgb="FF00B05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Шампунь с экстрактом орхидеи.</t>
    </r>
  </si>
  <si>
    <r>
      <rPr>
        <b/>
        <sz val="20"/>
        <color rgb="FFFF0000"/>
        <rFont val="Century Gothic"/>
        <family val="2"/>
        <charset val="204"/>
      </rPr>
      <t>РЕНОВАЦИЯ!</t>
    </r>
    <r>
      <rPr>
        <b/>
        <sz val="20"/>
        <color rgb="FF00B05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Шампунь с экстрактом хлопка.</t>
    </r>
  </si>
  <si>
    <t>Февраль 2024</t>
  </si>
  <si>
    <t>Protocol № M0242402</t>
  </si>
  <si>
    <t>Partner, Msk</t>
  </si>
  <si>
    <r>
      <t xml:space="preserve">VAVOOM! Триплпак для салонов </t>
    </r>
    <r>
      <rPr>
        <b/>
        <sz val="28"/>
        <color theme="0"/>
        <rFont val="Century Gothic"/>
        <family val="2"/>
        <charset val="204"/>
      </rPr>
      <t>2=3</t>
    </r>
  </si>
  <si>
    <t>МХ Триплпак Вавум! Микс</t>
  </si>
  <si>
    <r>
      <t xml:space="preserve">Набор из 3 лаков: Вавум! Трипл Фриз Экстра Драй сухой лак для экстримальной фиксации 300 мл+Вавум! Экстра Холд для сильной фискации 500 мл + Вавум! Экстра Холд для объема 500 мл. </t>
    </r>
    <r>
      <rPr>
        <b/>
        <sz val="20"/>
        <rFont val="Century Gothic"/>
        <family val="2"/>
        <charset val="204"/>
      </rPr>
      <t>2=3. 3й лак в подарок!</t>
    </r>
  </si>
  <si>
    <t>URU14339</t>
  </si>
  <si>
    <t>4640193161186</t>
  </si>
  <si>
    <t>Дистрибьюторы, прямая Москва салоны</t>
  </si>
  <si>
    <t>E3860502</t>
  </si>
  <si>
    <r>
      <rPr>
        <b/>
        <sz val="16"/>
        <rFont val="Century Gothic"/>
        <family val="2"/>
        <charset val="204"/>
      </rPr>
      <t xml:space="preserve"> ♥</t>
    </r>
    <r>
      <rPr>
        <b/>
        <sz val="16"/>
        <color rgb="FFE93AB8"/>
        <rFont val="Century Gothic"/>
        <family val="2"/>
        <charset val="204"/>
      </rPr>
      <t xml:space="preserve"> ТОП-ОТТЕНОК </t>
    </r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11PV Ультра светлый блондин Жемчужный Перламутровый 90 мл</t>
    </r>
  </si>
  <si>
    <r>
      <rPr>
        <b/>
        <sz val="16"/>
        <rFont val="Century Gothic"/>
        <family val="2"/>
        <charset val="204"/>
      </rPr>
      <t xml:space="preserve"> ♥</t>
    </r>
    <r>
      <rPr>
        <b/>
        <sz val="16"/>
        <color rgb="FFE93AB8"/>
        <rFont val="Century Gothic"/>
        <family val="2"/>
        <charset val="204"/>
      </rPr>
      <t xml:space="preserve">  ТОП-ОТТЕНОК </t>
    </r>
    <r>
      <rPr>
        <b/>
        <sz val="16"/>
        <rFont val="Century Gothic"/>
        <family val="2"/>
        <charset val="204"/>
      </rPr>
      <t xml:space="preserve">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10PR Очень-очень светлый блондин Перламутровый Розовый 90 мл</t>
    </r>
  </si>
  <si>
    <r>
      <rPr>
        <b/>
        <sz val="16"/>
        <rFont val="Century Gothic"/>
        <family val="2"/>
        <charset val="204"/>
      </rPr>
      <t xml:space="preserve">♥ 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b/>
        <sz val="16"/>
        <rFont val="Century Gothic"/>
        <family val="2"/>
        <charset val="204"/>
      </rPr>
      <t xml:space="preserve"> Новое цветовое направление!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10T Очень-очень светлый блондин Титановый 90 мл</t>
    </r>
  </si>
  <si>
    <r>
      <rPr>
        <b/>
        <sz val="16"/>
        <rFont val="Century Gothic"/>
        <family val="2"/>
        <charset val="204"/>
      </rPr>
      <t xml:space="preserve">♥  </t>
    </r>
    <r>
      <rPr>
        <b/>
        <sz val="16"/>
        <color rgb="FFE93AB8"/>
        <rFont val="Century Gothic"/>
        <family val="2"/>
        <charset val="204"/>
      </rPr>
      <t>ТОП-ОТТЕНОК</t>
    </r>
    <r>
      <rPr>
        <b/>
        <sz val="16"/>
        <rFont val="Century Gothic"/>
        <family val="2"/>
        <charset val="204"/>
      </rPr>
      <t xml:space="preserve"> Новинка! </t>
    </r>
    <r>
      <rPr>
        <sz val="16"/>
        <rFont val="Century Gothic"/>
        <family val="2"/>
        <charset val="204"/>
      </rPr>
      <t xml:space="preserve">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10P Очень-очень светлый блондин Жемчужный 90 мл</t>
    </r>
  </si>
  <si>
    <r>
      <rPr>
        <b/>
        <sz val="16"/>
        <rFont val="Century Gothic"/>
        <family val="2"/>
        <charset val="204"/>
      </rPr>
      <t>♥</t>
    </r>
    <r>
      <rPr>
        <b/>
        <sz val="16"/>
        <color rgb="FFE93AB8"/>
        <rFont val="Century Gothic"/>
        <family val="2"/>
        <charset val="204"/>
      </rPr>
      <t xml:space="preserve">  ТОП-ОТТЕНОК</t>
    </r>
    <r>
      <rPr>
        <b/>
        <sz val="16"/>
        <rFont val="Century Gothic"/>
        <family val="2"/>
        <charset val="204"/>
      </rPr>
      <t xml:space="preserve"> Новинка!</t>
    </r>
    <r>
      <rPr>
        <sz val="16"/>
        <rFont val="Century Gothic"/>
        <family val="2"/>
        <charset val="204"/>
      </rPr>
      <t xml:space="preserve"> Гелевый тонер Tonal Control </t>
    </r>
    <r>
      <rPr>
        <b/>
        <sz val="16"/>
        <rFont val="Century Gothic"/>
        <family val="2"/>
        <charset val="204"/>
      </rPr>
      <t>с кислым pH</t>
    </r>
    <r>
      <rPr>
        <sz val="16"/>
        <rFont val="Century Gothic"/>
        <family val="2"/>
        <charset val="204"/>
      </rPr>
      <t xml:space="preserve"> 9V Очень светлый блондин Перламутровый 90 мл</t>
    </r>
  </si>
  <si>
    <t>Доступен с 15.02</t>
  </si>
  <si>
    <t>Только ДИСТРЫ!!!</t>
  </si>
  <si>
    <t>доступен с 15.02</t>
  </si>
  <si>
    <t>Protocol № M0272402</t>
  </si>
  <si>
    <r>
      <rPr>
        <b/>
        <sz val="20"/>
        <color rgb="FF199719"/>
        <rFont val="Century Gothic"/>
        <family val="2"/>
        <charset val="204"/>
      </rPr>
      <t xml:space="preserve">ТОП СКЮ! </t>
    </r>
    <r>
      <rPr>
        <sz val="16"/>
        <rFont val="Century Gothic"/>
        <family val="2"/>
        <charset val="204"/>
      </rPr>
      <t>Питающее масло для волос с маслом дерева Моринга.</t>
    </r>
  </si>
  <si>
    <r>
      <rPr>
        <b/>
        <sz val="20"/>
        <color rgb="FF199719"/>
        <rFont val="Century Gothic"/>
        <family val="2"/>
        <charset val="204"/>
      </rPr>
      <t>ТОП СКЮ!</t>
    </r>
    <r>
      <rPr>
        <sz val="20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>Шампунь для поврежденных волос со скваланом</t>
    </r>
  </si>
  <si>
    <r>
      <rPr>
        <b/>
        <sz val="18"/>
        <color rgb="FF199719"/>
        <rFont val="Century Gothic"/>
        <family val="2"/>
        <charset val="204"/>
      </rPr>
      <t>ТОП СКЮ!</t>
    </r>
    <r>
      <rPr>
        <b/>
        <sz val="16"/>
        <color rgb="FF199719"/>
        <rFont val="Century Gothic"/>
        <family val="2"/>
        <charset val="204"/>
      </rPr>
      <t xml:space="preserve"> </t>
    </r>
    <r>
      <rPr>
        <sz val="16"/>
        <rFont val="Century Gothic"/>
        <family val="2"/>
        <charset val="204"/>
      </rPr>
      <t xml:space="preserve">Несмываемый многофункциональный спрей </t>
    </r>
  </si>
  <si>
    <t>БИОЛАЖ ФУЛЛДЭНСИТИ Стемокс. уход 10Х6мл</t>
  </si>
  <si>
    <t>Ампулы для активации роста новых волос с молекулой СТЕМОКСИДИН</t>
  </si>
  <si>
    <t>E3921100</t>
  </si>
  <si>
    <t>3474637121976</t>
  </si>
  <si>
    <t>ЕАЭС N RU Д-FR.РА02.В.76997/21</t>
  </si>
  <si>
    <t>E3921100 доступен с 15.02</t>
  </si>
  <si>
    <t>ЕАЭС N RU Д-FR.РА08.В.39469/23</t>
  </si>
  <si>
    <t>БИОЛАЖ СКАЛПСИНК шамп. пр. перхоти 250мл</t>
  </si>
  <si>
    <t>E0957608</t>
  </si>
  <si>
    <t>3474630621206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</si>
</sst>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_ ;\-0\ "/>
    <numFmt numFmtId="167" formatCode="0.000"/>
    <numFmt numFmtId="168" formatCode="#,##0.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6"/>
      <name val="Century Gothic"/>
      <family val="2"/>
      <charset val="204"/>
    </font>
    <font>
      <sz val="10"/>
      <name val="Century Gothic"/>
      <family val="2"/>
      <charset val="204"/>
    </font>
    <font>
      <sz val="16"/>
      <color theme="1"/>
      <name val="Century Gothic"/>
      <family val="2"/>
      <charset val="204"/>
    </font>
    <font>
      <sz val="10"/>
      <color theme="1"/>
      <name val="Arial"/>
      <family val="2"/>
      <charset val="204"/>
    </font>
    <font>
      <sz val="16"/>
      <name val="Arial"/>
      <family val="2"/>
      <charset val="204"/>
    </font>
    <font>
      <sz val="14"/>
      <color theme="1"/>
      <name val="Arial Cyr"/>
      <charset val="204"/>
    </font>
    <font>
      <b/>
      <sz val="20"/>
      <name val="Century Gothic"/>
      <family val="2"/>
      <charset val="204"/>
    </font>
    <font>
      <b/>
      <sz val="20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16"/>
      <name val="Century Gothic"/>
      <family val="2"/>
      <charset val="204"/>
    </font>
    <font>
      <sz val="20"/>
      <name val="Century Gothic"/>
      <family val="2"/>
      <charset val="204"/>
    </font>
    <font>
      <b/>
      <sz val="16"/>
      <color theme="0"/>
      <name val="Century Gothic"/>
      <family val="2"/>
      <charset val="204"/>
    </font>
    <font>
      <sz val="16"/>
      <color theme="0"/>
      <name val="Century Gothic"/>
      <family val="2"/>
      <charset val="204"/>
    </font>
    <font>
      <b/>
      <sz val="20"/>
      <color rgb="FFFF0000"/>
      <name val="Century Gothic"/>
      <family val="2"/>
      <charset val="204"/>
    </font>
    <font>
      <b/>
      <sz val="18"/>
      <color rgb="FFFF0000"/>
      <name val="Century Gothic"/>
      <family val="2"/>
      <charset val="204"/>
    </font>
    <font>
      <b/>
      <sz val="20"/>
      <color theme="0"/>
      <name val="Century Gothic"/>
      <family val="2"/>
      <charset val="204"/>
    </font>
    <font>
      <b/>
      <sz val="16"/>
      <color rgb="FFFF0000"/>
      <name val="Century Gothic"/>
      <family val="2"/>
      <charset val="204"/>
    </font>
    <font>
      <b/>
      <sz val="22"/>
      <color theme="0"/>
      <name val="Century Gothic"/>
      <family val="2"/>
      <charset val="204"/>
    </font>
    <font>
      <b/>
      <sz val="18"/>
      <color theme="1"/>
      <name val="Century Gothic"/>
      <family val="2"/>
      <charset val="204"/>
    </font>
    <font>
      <b/>
      <sz val="18"/>
      <name val="Century Gothic"/>
      <family val="2"/>
      <charset val="204"/>
    </font>
    <font>
      <sz val="16"/>
      <color rgb="FFFF0000"/>
      <name val="Century Gothic"/>
      <family val="2"/>
      <charset val="204"/>
    </font>
    <font>
      <sz val="22"/>
      <color theme="0"/>
      <name val="Century Gothic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rgb="FFE93AB8"/>
      <name val="Century Gothic"/>
      <family val="2"/>
      <charset val="204"/>
    </font>
    <font>
      <sz val="16"/>
      <color indexed="60"/>
      <name val="Century Gothic"/>
      <family val="2"/>
      <charset val="204"/>
    </font>
    <font>
      <b/>
      <sz val="16"/>
      <color indexed="60"/>
      <name val="Century Gothic"/>
      <family val="2"/>
      <charset val="204"/>
    </font>
    <font>
      <sz val="16"/>
      <color rgb="FFE93AB8"/>
      <name val="Century Gothic"/>
      <family val="2"/>
      <charset val="204"/>
    </font>
    <font>
      <i/>
      <sz val="16"/>
      <name val="Century Gothic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C4A7F3"/>
      <name val="Century Gothic"/>
      <family val="2"/>
      <charset val="204"/>
    </font>
    <font>
      <sz val="16"/>
      <color rgb="FF0072CE"/>
      <name val="Arial"/>
      <family val="2"/>
      <charset val="204"/>
    </font>
    <font>
      <b/>
      <sz val="16"/>
      <color rgb="FF0072CE"/>
      <name val="Century Gothic"/>
      <family val="2"/>
      <charset val="204"/>
    </font>
    <font>
      <b/>
      <sz val="16"/>
      <color rgb="FFC00000"/>
      <name val="Century Gothic"/>
      <family val="2"/>
      <charset val="204"/>
    </font>
    <font>
      <sz val="16"/>
      <color rgb="FF0072CE"/>
      <name val="Century Gothic"/>
      <family val="2"/>
      <charset val="204"/>
    </font>
    <font>
      <b/>
      <i/>
      <sz val="16"/>
      <color rgb="FFC00000"/>
      <name val="Century Gothic"/>
      <family val="2"/>
      <charset val="204"/>
    </font>
    <font>
      <b/>
      <sz val="20"/>
      <color rgb="FFFFC000"/>
      <name val="Century Gothic"/>
      <family val="2"/>
      <charset val="204"/>
    </font>
    <font>
      <sz val="16"/>
      <color rgb="FFFFC000"/>
      <name val="Century Gothic"/>
      <family val="2"/>
      <charset val="204"/>
    </font>
    <font>
      <b/>
      <sz val="16"/>
      <color rgb="FFFFC000"/>
      <name val="Century Gothic"/>
      <family val="2"/>
      <charset val="204"/>
    </font>
    <font>
      <sz val="12"/>
      <color rgb="FF0072CE"/>
      <name val="Century Gothic"/>
      <family val="2"/>
      <charset val="204"/>
    </font>
    <font>
      <b/>
      <sz val="20"/>
      <color rgb="FFE93AB8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8"/>
      <color theme="0"/>
      <name val="Century Gothic"/>
      <family val="2"/>
      <charset val="204"/>
    </font>
    <font>
      <b/>
      <sz val="20"/>
      <color rgb="FF00B050"/>
      <name val="Century Gothic"/>
      <family val="2"/>
      <charset val="204"/>
    </font>
    <font>
      <sz val="18"/>
      <color theme="6" tint="-0.499984740745262"/>
      <name val="Century Gothic"/>
      <family val="2"/>
      <charset val="204"/>
    </font>
    <font>
      <b/>
      <sz val="16"/>
      <color rgb="FF92D050"/>
      <name val="Century Gothic"/>
      <family val="2"/>
      <charset val="204"/>
    </font>
    <font>
      <sz val="16"/>
      <name val="Calibri"/>
      <family val="2"/>
      <charset val="204"/>
    </font>
    <font>
      <b/>
      <sz val="20"/>
      <color theme="7" tint="-0.249977111117893"/>
      <name val="Century Gothic"/>
      <family val="2"/>
      <charset val="204"/>
    </font>
    <font>
      <sz val="20"/>
      <color rgb="FF00B050"/>
      <name val="Century Gothic"/>
      <family val="2"/>
      <charset val="204"/>
    </font>
    <font>
      <b/>
      <sz val="16"/>
      <color rgb="FF0070C0"/>
      <name val="Century Gothic"/>
      <family val="2"/>
      <charset val="204"/>
    </font>
    <font>
      <b/>
      <sz val="16"/>
      <color rgb="FFFF0000"/>
      <name val="Arial"/>
      <family val="2"/>
      <charset val="204"/>
    </font>
    <font>
      <b/>
      <sz val="18"/>
      <color theme="6" tint="-0.499984740745262"/>
      <name val="Century Gothic"/>
      <family val="2"/>
      <charset val="204"/>
    </font>
    <font>
      <b/>
      <sz val="10"/>
      <color rgb="FFFF0000"/>
      <name val="Arial"/>
      <family val="2"/>
      <charset val="204"/>
    </font>
    <font>
      <b/>
      <u/>
      <sz val="16"/>
      <color rgb="FFFF0000"/>
      <name val="Arial"/>
      <family val="2"/>
      <charset val="204"/>
    </font>
    <font>
      <b/>
      <sz val="16"/>
      <color rgb="FF7030A0"/>
      <name val="Century Gothic"/>
      <family val="2"/>
      <charset val="204"/>
    </font>
    <font>
      <b/>
      <sz val="16"/>
      <color rgb="FF8F4DAD"/>
      <name val="Century Gothic"/>
      <family val="2"/>
      <charset val="204"/>
    </font>
    <font>
      <b/>
      <sz val="16"/>
      <color rgb="FFF21665"/>
      <name val="Century Gothic"/>
      <family val="2"/>
      <charset val="204"/>
    </font>
    <font>
      <b/>
      <sz val="16"/>
      <color rgb="FF00B0F0"/>
      <name val="Century Gothic"/>
      <family val="2"/>
      <charset val="204"/>
    </font>
    <font>
      <b/>
      <sz val="16"/>
      <color rgb="FF87CB3D"/>
      <name val="Century Gothic"/>
      <family val="2"/>
      <charset val="204"/>
    </font>
    <font>
      <sz val="16"/>
      <color rgb="FF8F4DAD"/>
      <name val="Century Gothic"/>
      <family val="2"/>
      <charset val="204"/>
    </font>
    <font>
      <sz val="16"/>
      <color rgb="FF92D050"/>
      <name val="Century Gothic"/>
      <family val="2"/>
      <charset val="204"/>
    </font>
    <font>
      <b/>
      <sz val="28"/>
      <color theme="0"/>
      <name val="Century Gothic"/>
      <family val="2"/>
      <charset val="204"/>
    </font>
    <font>
      <b/>
      <sz val="20"/>
      <color rgb="FF199719"/>
      <name val="Century Gothic"/>
      <family val="2"/>
      <charset val="204"/>
    </font>
    <font>
      <b/>
      <sz val="18"/>
      <color rgb="FF199719"/>
      <name val="Century Gothic"/>
      <family val="2"/>
      <charset val="204"/>
    </font>
    <font>
      <b/>
      <sz val="16"/>
      <color rgb="FF199719"/>
      <name val="Century Gothic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BEE7"/>
        <bgColor indexed="64"/>
      </patternFill>
    </fill>
    <fill>
      <patternFill patternType="solid">
        <fgColor rgb="FFF183D2"/>
        <bgColor indexed="64"/>
      </patternFill>
    </fill>
    <fill>
      <patternFill patternType="solid">
        <fgColor rgb="FFE93AB8"/>
        <bgColor indexed="64"/>
      </patternFill>
    </fill>
    <fill>
      <patternFill patternType="solid">
        <fgColor rgb="FFC4A7F3"/>
        <bgColor indexed="64"/>
      </patternFill>
    </fill>
    <fill>
      <patternFill patternType="solid">
        <fgColor rgb="FFFBDF4B"/>
        <bgColor indexed="64"/>
      </patternFill>
    </fill>
    <fill>
      <patternFill patternType="solid">
        <fgColor rgb="FFC5B5F1"/>
        <bgColor indexed="64"/>
      </patternFill>
    </fill>
    <fill>
      <patternFill patternType="solid">
        <fgColor rgb="FF57CCF6"/>
        <bgColor indexed="64"/>
      </patternFill>
    </fill>
    <fill>
      <patternFill patternType="solid">
        <fgColor rgb="FF9696DE"/>
        <bgColor indexed="64"/>
      </patternFill>
    </fill>
    <fill>
      <patternFill patternType="solid">
        <fgColor rgb="FFFF8097"/>
        <bgColor indexed="64"/>
      </patternFill>
    </fill>
    <fill>
      <patternFill patternType="solid">
        <fgColor rgb="FF653279"/>
        <bgColor indexed="64"/>
      </patternFill>
    </fill>
    <fill>
      <patternFill patternType="solid">
        <fgColor rgb="FFC5299B"/>
        <bgColor indexed="64"/>
      </patternFill>
    </fill>
    <fill>
      <patternFill patternType="solid">
        <fgColor rgb="FFA7A2C3"/>
        <bgColor indexed="64"/>
      </patternFill>
    </fill>
    <fill>
      <patternFill patternType="solid">
        <fgColor rgb="FF00239C"/>
        <bgColor indexed="64"/>
      </patternFill>
    </fill>
    <fill>
      <patternFill patternType="solid">
        <fgColor rgb="FF0D5257"/>
        <bgColor indexed="64"/>
      </patternFill>
    </fill>
    <fill>
      <patternFill patternType="solid">
        <fgColor rgb="FFCE0F69"/>
        <bgColor indexed="64"/>
      </patternFill>
    </fill>
    <fill>
      <patternFill patternType="solid">
        <fgColor rgb="FF00B7BD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549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216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7CB3D"/>
        <bgColor indexed="64"/>
      </patternFill>
    </fill>
    <fill>
      <patternFill patternType="solid">
        <fgColor rgb="FF42E2E2"/>
        <bgColor indexed="64"/>
      </patternFill>
    </fill>
    <fill>
      <patternFill patternType="solid">
        <fgColor rgb="FF19971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86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1" fontId="5" fillId="2" borderId="0" xfId="1" applyNumberFormat="1" applyFont="1" applyFill="1" applyAlignment="1">
      <alignment horizontal="right" vertical="center" wrapText="1"/>
    </xf>
    <xf numFmtId="0" fontId="5" fillId="3" borderId="0" xfId="1" applyFont="1" applyFill="1" applyAlignment="1" applyProtection="1">
      <alignment horizontal="center" vertical="center" wrapText="1"/>
      <protection locked="0"/>
    </xf>
    <xf numFmtId="3" fontId="5" fillId="0" borderId="0" xfId="1" applyNumberFormat="1" applyFont="1" applyAlignment="1" applyProtection="1">
      <alignment horizontal="right" vertical="center"/>
      <protection locked="0"/>
    </xf>
    <xf numFmtId="2" fontId="5" fillId="3" borderId="0" xfId="1" applyNumberFormat="1" applyFont="1" applyFill="1" applyAlignment="1" applyProtection="1">
      <alignment horizontal="center" vertical="center"/>
      <protection locked="0"/>
    </xf>
    <xf numFmtId="4" fontId="7" fillId="0" borderId="0" xfId="1" applyNumberFormat="1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2" borderId="0" xfId="1" applyFont="1" applyFill="1" applyAlignment="1" applyProtection="1">
      <alignment horizontal="centerContinuous" vertical="center"/>
      <protection locked="0"/>
    </xf>
    <xf numFmtId="3" fontId="5" fillId="0" borderId="0" xfId="1" applyNumberFormat="1" applyFont="1" applyAlignment="1" applyProtection="1">
      <alignment horizontal="centerContinuous" vertical="center"/>
      <protection locked="0"/>
    </xf>
    <xf numFmtId="0" fontId="5" fillId="2" borderId="0" xfId="1" applyFont="1" applyFill="1" applyProtection="1">
      <protection locked="0"/>
    </xf>
    <xf numFmtId="1" fontId="14" fillId="2" borderId="0" xfId="1" applyNumberFormat="1" applyFont="1" applyFill="1" applyAlignment="1" applyProtection="1">
      <alignment horizontal="center" vertical="center"/>
      <protection locked="0"/>
    </xf>
    <xf numFmtId="1" fontId="27" fillId="2" borderId="0" xfId="1" applyNumberFormat="1" applyFont="1" applyFill="1" applyAlignment="1" applyProtection="1">
      <alignment horizontal="center" vertical="center"/>
      <protection locked="0"/>
    </xf>
    <xf numFmtId="165" fontId="27" fillId="2" borderId="0" xfId="0" applyNumberFormat="1" applyFont="1" applyFill="1" applyAlignment="1">
      <alignment horizontal="center" vertical="center"/>
    </xf>
    <xf numFmtId="1" fontId="27" fillId="2" borderId="0" xfId="1" applyNumberFormat="1" applyFont="1" applyFill="1" applyAlignment="1" applyProtection="1">
      <alignment horizontal="left" vertical="center"/>
      <protection locked="0"/>
    </xf>
    <xf numFmtId="1" fontId="28" fillId="2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/>
    <xf numFmtId="0" fontId="5" fillId="2" borderId="5" xfId="0" applyFont="1" applyFill="1" applyBorder="1"/>
    <xf numFmtId="0" fontId="5" fillId="2" borderId="6" xfId="0" applyFont="1" applyFill="1" applyBorder="1" applyAlignment="1">
      <alignment wrapText="1"/>
    </xf>
    <xf numFmtId="2" fontId="14" fillId="2" borderId="6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" fontId="27" fillId="2" borderId="0" xfId="0" applyNumberFormat="1" applyFont="1" applyFill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10" fontId="27" fillId="0" borderId="0" xfId="4" applyNumberFormat="1" applyFont="1" applyAlignment="1">
      <alignment horizontal="center"/>
    </xf>
    <xf numFmtId="0" fontId="5" fillId="2" borderId="4" xfId="0" applyFont="1" applyFill="1" applyBorder="1"/>
    <xf numFmtId="49" fontId="24" fillId="2" borderId="0" xfId="0" applyNumberFormat="1" applyFont="1" applyFill="1" applyAlignment="1">
      <alignment horizontal="left" wrapText="1"/>
    </xf>
    <xf numFmtId="49" fontId="14" fillId="2" borderId="0" xfId="0" applyNumberFormat="1" applyFont="1" applyFill="1" applyAlignment="1">
      <alignment horizontal="left" wrapText="1"/>
    </xf>
    <xf numFmtId="2" fontId="31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14" fillId="13" borderId="1" xfId="0" applyNumberFormat="1" applyFont="1" applyFill="1" applyBorder="1" applyAlignment="1">
      <alignment horizontal="center" vertical="center"/>
    </xf>
    <xf numFmtId="4" fontId="14" fillId="13" borderId="1" xfId="0" applyNumberFormat="1" applyFont="1" applyFill="1" applyBorder="1" applyAlignment="1">
      <alignment vertical="center"/>
    </xf>
    <xf numFmtId="165" fontId="5" fillId="13" borderId="1" xfId="4" applyNumberFormat="1" applyFont="1" applyFill="1" applyBorder="1" applyAlignment="1">
      <alignment vertical="center"/>
    </xf>
    <xf numFmtId="9" fontId="5" fillId="13" borderId="1" xfId="4" applyFont="1" applyFill="1" applyBorder="1" applyAlignment="1">
      <alignment vertical="center"/>
    </xf>
    <xf numFmtId="1" fontId="5" fillId="13" borderId="1" xfId="0" applyNumberFormat="1" applyFont="1" applyFill="1" applyBorder="1" applyAlignment="1">
      <alignment vertical="center"/>
    </xf>
    <xf numFmtId="9" fontId="9" fillId="13" borderId="1" xfId="4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2" fontId="14" fillId="14" borderId="1" xfId="0" applyNumberFormat="1" applyFont="1" applyFill="1" applyBorder="1" applyAlignment="1">
      <alignment horizontal="center" vertical="center"/>
    </xf>
    <xf numFmtId="4" fontId="14" fillId="14" borderId="1" xfId="0" applyNumberFormat="1" applyFont="1" applyFill="1" applyBorder="1" applyAlignment="1">
      <alignment vertical="center"/>
    </xf>
    <xf numFmtId="165" fontId="5" fillId="14" borderId="1" xfId="4" applyNumberFormat="1" applyFont="1" applyFill="1" applyBorder="1" applyAlignment="1">
      <alignment vertical="center"/>
    </xf>
    <xf numFmtId="9" fontId="5" fillId="14" borderId="1" xfId="4" applyFont="1" applyFill="1" applyBorder="1" applyAlignment="1">
      <alignment vertical="center"/>
    </xf>
    <xf numFmtId="1" fontId="5" fillId="14" borderId="1" xfId="0" applyNumberFormat="1" applyFont="1" applyFill="1" applyBorder="1" applyAlignment="1">
      <alignment vertical="center"/>
    </xf>
    <xf numFmtId="9" fontId="9" fillId="14" borderId="1" xfId="4" applyFont="1" applyFill="1" applyBorder="1" applyAlignment="1">
      <alignment vertical="center"/>
    </xf>
    <xf numFmtId="1" fontId="29" fillId="2" borderId="0" xfId="0" applyNumberFormat="1" applyFont="1" applyFill="1"/>
    <xf numFmtId="2" fontId="5" fillId="2" borderId="0" xfId="0" applyNumberFormat="1" applyFont="1" applyFill="1" applyAlignment="1">
      <alignment horizontal="center" vertical="center" wrapText="1"/>
    </xf>
    <xf numFmtId="2" fontId="14" fillId="15" borderId="1" xfId="0" applyNumberFormat="1" applyFont="1" applyFill="1" applyBorder="1" applyAlignment="1">
      <alignment horizontal="center" vertical="center"/>
    </xf>
    <xf numFmtId="4" fontId="14" fillId="15" borderId="1" xfId="0" applyNumberFormat="1" applyFont="1" applyFill="1" applyBorder="1" applyAlignment="1">
      <alignment vertical="center"/>
    </xf>
    <xf numFmtId="165" fontId="5" fillId="15" borderId="1" xfId="4" applyNumberFormat="1" applyFont="1" applyFill="1" applyBorder="1" applyAlignment="1">
      <alignment vertical="center"/>
    </xf>
    <xf numFmtId="9" fontId="5" fillId="15" borderId="1" xfId="4" applyFont="1" applyFill="1" applyBorder="1" applyAlignment="1">
      <alignment vertical="center"/>
    </xf>
    <xf numFmtId="1" fontId="5" fillId="15" borderId="1" xfId="0" applyNumberFormat="1" applyFont="1" applyFill="1" applyBorder="1" applyAlignment="1">
      <alignment vertical="center"/>
    </xf>
    <xf numFmtId="9" fontId="9" fillId="15" borderId="1" xfId="4" applyFont="1" applyFill="1" applyBorder="1" applyAlignment="1">
      <alignment vertical="center"/>
    </xf>
    <xf numFmtId="0" fontId="32" fillId="2" borderId="4" xfId="0" applyFont="1" applyFill="1" applyBorder="1"/>
    <xf numFmtId="2" fontId="33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165" fontId="5" fillId="2" borderId="1" xfId="4" applyNumberFormat="1" applyFont="1" applyFill="1" applyBorder="1" applyAlignment="1">
      <alignment vertical="center"/>
    </xf>
    <xf numFmtId="9" fontId="5" fillId="2" borderId="1" xfId="4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9" fontId="9" fillId="2" borderId="1" xfId="4" applyFont="1" applyFill="1" applyBorder="1" applyAlignment="1">
      <alignment vertical="center"/>
    </xf>
    <xf numFmtId="4" fontId="31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166" fontId="9" fillId="2" borderId="0" xfId="5" applyNumberFormat="1" applyFont="1" applyFill="1" applyBorder="1" applyAlignment="1"/>
    <xf numFmtId="2" fontId="21" fillId="2" borderId="0" xfId="0" applyNumberFormat="1" applyFont="1" applyFill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5" fillId="2" borderId="20" xfId="0" applyFont="1" applyFill="1" applyBorder="1"/>
    <xf numFmtId="1" fontId="5" fillId="2" borderId="0" xfId="0" applyNumberFormat="1" applyFont="1" applyFill="1" applyAlignment="1">
      <alignment horizontal="center"/>
    </xf>
    <xf numFmtId="165" fontId="21" fillId="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9" fillId="2" borderId="0" xfId="0" applyNumberFormat="1" applyFont="1" applyFill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1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14" fillId="2" borderId="8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center"/>
    </xf>
    <xf numFmtId="165" fontId="14" fillId="2" borderId="7" xfId="0" applyNumberFormat="1" applyFont="1" applyFill="1" applyBorder="1" applyAlignment="1">
      <alignment horizontal="center"/>
    </xf>
    <xf numFmtId="0" fontId="5" fillId="0" borderId="7" xfId="0" applyFont="1" applyBorder="1"/>
    <xf numFmtId="1" fontId="9" fillId="2" borderId="7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0" xfId="0" applyFont="1" applyFill="1"/>
    <xf numFmtId="0" fontId="14" fillId="2" borderId="4" xfId="0" applyFont="1" applyFill="1" applyBorder="1" applyAlignment="1">
      <alignment horizontal="left"/>
    </xf>
    <xf numFmtId="4" fontId="1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1" fontId="5" fillId="2" borderId="0" xfId="0" applyNumberFormat="1" applyFont="1" applyFill="1" applyAlignment="1">
      <alignment horizontal="left"/>
    </xf>
    <xf numFmtId="0" fontId="5" fillId="2" borderId="12" xfId="0" applyFont="1" applyFill="1" applyBorder="1"/>
    <xf numFmtId="0" fontId="5" fillId="2" borderId="10" xfId="0" applyFont="1" applyFill="1" applyBorder="1" applyAlignment="1">
      <alignment horizontal="right" wrapText="1"/>
    </xf>
    <xf numFmtId="1" fontId="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14" fillId="2" borderId="11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4" fontId="14" fillId="2" borderId="9" xfId="0" applyNumberFormat="1" applyFont="1" applyFill="1" applyBorder="1" applyAlignment="1">
      <alignment horizontal="center"/>
    </xf>
    <xf numFmtId="165" fontId="14" fillId="2" borderId="9" xfId="0" applyNumberFormat="1" applyFont="1" applyFill="1" applyBorder="1" applyAlignment="1">
      <alignment horizontal="center"/>
    </xf>
    <xf numFmtId="0" fontId="5" fillId="0" borderId="9" xfId="0" applyFont="1" applyBorder="1"/>
    <xf numFmtId="1" fontId="9" fillId="2" borderId="9" xfId="0" applyNumberFormat="1" applyFont="1" applyFill="1" applyBorder="1" applyAlignment="1">
      <alignment horizontal="center"/>
    </xf>
    <xf numFmtId="0" fontId="35" fillId="2" borderId="4" xfId="0" applyFont="1" applyFill="1" applyBorder="1"/>
    <xf numFmtId="3" fontId="14" fillId="2" borderId="2" xfId="0" applyNumberFormat="1" applyFont="1" applyFill="1" applyBorder="1" applyAlignment="1">
      <alignment horizontal="left"/>
    </xf>
    <xf numFmtId="4" fontId="14" fillId="2" borderId="3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left"/>
    </xf>
    <xf numFmtId="0" fontId="5" fillId="2" borderId="6" xfId="0" applyFont="1" applyFill="1" applyBorder="1"/>
    <xf numFmtId="0" fontId="35" fillId="2" borderId="12" xfId="0" applyFont="1" applyFill="1" applyBorder="1"/>
    <xf numFmtId="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6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10" fontId="28" fillId="0" borderId="0" xfId="4" applyNumberFormat="1" applyFont="1" applyAlignment="1">
      <alignment horizontal="center"/>
    </xf>
    <xf numFmtId="0" fontId="5" fillId="2" borderId="13" xfId="0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14" xfId="0" applyFont="1" applyFill="1" applyBorder="1"/>
    <xf numFmtId="1" fontId="5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top" wrapText="1"/>
    </xf>
    <xf numFmtId="3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/>
    <xf numFmtId="4" fontId="9" fillId="2" borderId="14" xfId="0" applyNumberFormat="1" applyFont="1" applyFill="1" applyBorder="1"/>
    <xf numFmtId="4" fontId="30" fillId="2" borderId="14" xfId="0" applyNumberFormat="1" applyFont="1" applyFill="1" applyBorder="1"/>
    <xf numFmtId="4" fontId="30" fillId="2" borderId="14" xfId="0" applyNumberFormat="1" applyFont="1" applyFill="1" applyBorder="1" applyAlignment="1">
      <alignment horizontal="left"/>
    </xf>
    <xf numFmtId="4" fontId="27" fillId="2" borderId="14" xfId="0" applyNumberFormat="1" applyFont="1" applyFill="1" applyBorder="1"/>
    <xf numFmtId="0" fontId="14" fillId="2" borderId="15" xfId="0" applyFont="1" applyFill="1" applyBorder="1" applyAlignment="1">
      <alignment vertical="center"/>
    </xf>
    <xf numFmtId="0" fontId="14" fillId="2" borderId="15" xfId="0" applyFont="1" applyFill="1" applyBorder="1"/>
    <xf numFmtId="1" fontId="14" fillId="2" borderId="15" xfId="0" applyNumberFormat="1" applyFont="1" applyFill="1" applyBorder="1" applyAlignment="1">
      <alignment horizontal="right" vertical="center"/>
    </xf>
    <xf numFmtId="3" fontId="14" fillId="2" borderId="15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Continuous"/>
    </xf>
    <xf numFmtId="2" fontId="14" fillId="2" borderId="15" xfId="0" applyNumberFormat="1" applyFont="1" applyFill="1" applyBorder="1" applyAlignment="1">
      <alignment horizontal="center" vertical="center"/>
    </xf>
    <xf numFmtId="165" fontId="14" fillId="2" borderId="15" xfId="0" applyNumberFormat="1" applyFont="1" applyFill="1" applyBorder="1" applyAlignment="1">
      <alignment horizontal="center" vertical="center"/>
    </xf>
    <xf numFmtId="4" fontId="14" fillId="2" borderId="15" xfId="0" applyNumberFormat="1" applyFont="1" applyFill="1" applyBorder="1" applyAlignment="1">
      <alignment horizontal="center" vertical="center"/>
    </xf>
    <xf numFmtId="1" fontId="27" fillId="2" borderId="15" xfId="0" applyNumberFormat="1" applyFont="1" applyFill="1" applyBorder="1" applyAlignment="1">
      <alignment horizontal="center" vertical="center"/>
    </xf>
    <xf numFmtId="1" fontId="27" fillId="2" borderId="15" xfId="0" applyNumberFormat="1" applyFont="1" applyFill="1" applyBorder="1" applyAlignment="1">
      <alignment horizontal="left" vertical="center"/>
    </xf>
    <xf numFmtId="0" fontId="14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vertical="center"/>
    </xf>
    <xf numFmtId="2" fontId="14" fillId="2" borderId="22" xfId="0" applyNumberFormat="1" applyFont="1" applyFill="1" applyBorder="1" applyAlignment="1">
      <alignment horizontal="center" vertical="center" wrapText="1"/>
    </xf>
    <xf numFmtId="165" fontId="14" fillId="2" borderId="22" xfId="0" applyNumberFormat="1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center" vertical="center" wrapText="1"/>
    </xf>
    <xf numFmtId="1" fontId="27" fillId="2" borderId="22" xfId="0" applyNumberFormat="1" applyFont="1" applyFill="1" applyBorder="1" applyAlignment="1">
      <alignment horizontal="center" vertical="center"/>
    </xf>
    <xf numFmtId="165" fontId="36" fillId="2" borderId="22" xfId="0" applyNumberFormat="1" applyFont="1" applyFill="1" applyBorder="1" applyAlignment="1">
      <alignment horizontal="center" vertical="center" wrapText="1"/>
    </xf>
    <xf numFmtId="10" fontId="27" fillId="2" borderId="22" xfId="0" applyNumberFormat="1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left" vertical="center"/>
    </xf>
    <xf numFmtId="0" fontId="17" fillId="16" borderId="24" xfId="0" applyFont="1" applyFill="1" applyBorder="1" applyAlignment="1">
      <alignment vertical="center" wrapText="1"/>
    </xf>
    <xf numFmtId="1" fontId="16" fillId="16" borderId="24" xfId="0" applyNumberFormat="1" applyFont="1" applyFill="1" applyBorder="1" applyAlignment="1">
      <alignment horizontal="right" vertical="center"/>
    </xf>
    <xf numFmtId="0" fontId="16" fillId="16" borderId="24" xfId="0" applyFont="1" applyFill="1" applyBorder="1" applyAlignment="1">
      <alignment horizontal="center" vertical="center"/>
    </xf>
    <xf numFmtId="0" fontId="17" fillId="16" borderId="24" xfId="0" applyFont="1" applyFill="1" applyBorder="1" applyAlignment="1">
      <alignment horizontal="center" vertical="center"/>
    </xf>
    <xf numFmtId="4" fontId="17" fillId="16" borderId="24" xfId="0" applyNumberFormat="1" applyFont="1" applyFill="1" applyBorder="1" applyAlignment="1">
      <alignment horizontal="center" vertical="center"/>
    </xf>
    <xf numFmtId="165" fontId="17" fillId="16" borderId="24" xfId="0" applyNumberFormat="1" applyFont="1" applyFill="1" applyBorder="1" applyAlignment="1">
      <alignment horizontal="center" vertical="center"/>
    </xf>
    <xf numFmtId="10" fontId="16" fillId="16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 wrapText="1"/>
    </xf>
    <xf numFmtId="0" fontId="5" fillId="17" borderId="26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6" borderId="27" xfId="0" applyNumberFormat="1" applyFont="1" applyFill="1" applyBorder="1" applyAlignment="1">
      <alignment horizontal="center" vertical="center"/>
    </xf>
    <xf numFmtId="10" fontId="27" fillId="6" borderId="25" xfId="0" applyNumberFormat="1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left" vertical="center"/>
    </xf>
    <xf numFmtId="0" fontId="17" fillId="8" borderId="24" xfId="0" applyFont="1" applyFill="1" applyBorder="1" applyAlignment="1">
      <alignment vertical="center" wrapText="1"/>
    </xf>
    <xf numFmtId="1" fontId="16" fillId="8" borderId="24" xfId="0" applyNumberFormat="1" applyFont="1" applyFill="1" applyBorder="1" applyAlignment="1">
      <alignment horizontal="right" vertical="center"/>
    </xf>
    <xf numFmtId="0" fontId="17" fillId="8" borderId="24" xfId="0" applyFont="1" applyFill="1" applyBorder="1" applyAlignment="1">
      <alignment horizontal="center" vertical="center"/>
    </xf>
    <xf numFmtId="4" fontId="17" fillId="8" borderId="24" xfId="0" applyNumberFormat="1" applyFont="1" applyFill="1" applyBorder="1" applyAlignment="1">
      <alignment horizontal="center" vertical="center"/>
    </xf>
    <xf numFmtId="165" fontId="17" fillId="8" borderId="24" xfId="0" applyNumberFormat="1" applyFont="1" applyFill="1" applyBorder="1" applyAlignment="1">
      <alignment vertical="center"/>
    </xf>
    <xf numFmtId="165" fontId="17" fillId="8" borderId="24" xfId="0" applyNumberFormat="1" applyFont="1" applyFill="1" applyBorder="1" applyAlignment="1">
      <alignment horizontal="center" vertical="center"/>
    </xf>
    <xf numFmtId="10" fontId="16" fillId="8" borderId="24" xfId="0" applyNumberFormat="1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 wrapText="1"/>
    </xf>
    <xf numFmtId="1" fontId="14" fillId="4" borderId="0" xfId="0" applyNumberFormat="1" applyFont="1" applyFill="1" applyAlignment="1">
      <alignment horizontal="right"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5" fontId="14" fillId="4" borderId="0" xfId="0" applyNumberFormat="1" applyFont="1" applyFill="1" applyAlignment="1">
      <alignment horizontal="center" vertical="center"/>
    </xf>
    <xf numFmtId="1" fontId="14" fillId="4" borderId="0" xfId="5" applyNumberFormat="1" applyFont="1" applyFill="1" applyBorder="1" applyAlignment="1">
      <alignment vertical="center"/>
    </xf>
    <xf numFmtId="165" fontId="39" fillId="4" borderId="0" xfId="0" applyNumberFormat="1" applyFont="1" applyFill="1" applyAlignment="1">
      <alignment vertical="center"/>
    </xf>
    <xf numFmtId="165" fontId="39" fillId="4" borderId="0" xfId="0" applyNumberFormat="1" applyFont="1" applyFill="1" applyAlignment="1">
      <alignment horizontal="center" vertical="center"/>
    </xf>
    <xf numFmtId="165" fontId="13" fillId="4" borderId="0" xfId="0" applyNumberFormat="1" applyFont="1" applyFill="1" applyAlignment="1">
      <alignment horizontal="center" vertical="center"/>
    </xf>
    <xf numFmtId="10" fontId="14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2" fillId="18" borderId="23" xfId="0" applyFont="1" applyFill="1" applyBorder="1" applyAlignment="1">
      <alignment horizontal="left" vertical="center"/>
    </xf>
    <xf numFmtId="0" fontId="5" fillId="18" borderId="24" xfId="0" applyFont="1" applyFill="1" applyBorder="1" applyAlignment="1">
      <alignment vertical="center" wrapText="1"/>
    </xf>
    <xf numFmtId="0" fontId="7" fillId="18" borderId="24" xfId="0" applyFont="1" applyFill="1" applyBorder="1" applyAlignment="1">
      <alignment vertical="center" wrapText="1"/>
    </xf>
    <xf numFmtId="1" fontId="13" fillId="18" borderId="24" xfId="0" applyNumberFormat="1" applyFont="1" applyFill="1" applyBorder="1" applyAlignment="1">
      <alignment horizontal="right" vertical="center"/>
    </xf>
    <xf numFmtId="0" fontId="13" fillId="18" borderId="24" xfId="0" applyFont="1" applyFill="1" applyBorder="1" applyAlignment="1" applyProtection="1">
      <alignment horizontal="center" vertical="center"/>
      <protection locked="0"/>
    </xf>
    <xf numFmtId="0" fontId="7" fillId="18" borderId="24" xfId="0" applyFont="1" applyFill="1" applyBorder="1" applyAlignment="1">
      <alignment horizontal="center" vertical="center"/>
    </xf>
    <xf numFmtId="4" fontId="7" fillId="18" borderId="24" xfId="0" applyNumberFormat="1" applyFont="1" applyFill="1" applyBorder="1" applyAlignment="1">
      <alignment horizontal="center" vertical="center"/>
    </xf>
    <xf numFmtId="165" fontId="7" fillId="18" borderId="24" xfId="0" applyNumberFormat="1" applyFont="1" applyFill="1" applyBorder="1" applyAlignment="1">
      <alignment horizontal="center" vertical="center"/>
    </xf>
    <xf numFmtId="165" fontId="41" fillId="18" borderId="24" xfId="0" applyNumberFormat="1" applyFont="1" applyFill="1" applyBorder="1" applyAlignment="1">
      <alignment vertical="center"/>
    </xf>
    <xf numFmtId="165" fontId="41" fillId="18" borderId="24" xfId="0" applyNumberFormat="1" applyFont="1" applyFill="1" applyBorder="1" applyAlignment="1">
      <alignment horizontal="center" vertical="center"/>
    </xf>
    <xf numFmtId="10" fontId="14" fillId="18" borderId="24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6" borderId="31" xfId="0" applyNumberFormat="1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left" vertical="center"/>
    </xf>
    <xf numFmtId="0" fontId="17" fillId="9" borderId="24" xfId="0" applyFont="1" applyFill="1" applyBorder="1" applyAlignment="1">
      <alignment vertical="center" wrapText="1"/>
    </xf>
    <xf numFmtId="1" fontId="16" fillId="9" borderId="24" xfId="0" applyNumberFormat="1" applyFont="1" applyFill="1" applyBorder="1" applyAlignment="1">
      <alignment horizontal="right" vertical="center"/>
    </xf>
    <xf numFmtId="0" fontId="16" fillId="9" borderId="24" xfId="0" applyFont="1" applyFill="1" applyBorder="1" applyAlignment="1" applyProtection="1">
      <alignment horizontal="center" vertical="center"/>
      <protection locked="0"/>
    </xf>
    <xf numFmtId="0" fontId="17" fillId="9" borderId="24" xfId="0" applyFont="1" applyFill="1" applyBorder="1" applyAlignment="1">
      <alignment horizontal="center" vertical="center"/>
    </xf>
    <xf numFmtId="4" fontId="17" fillId="9" borderId="24" xfId="0" applyNumberFormat="1" applyFont="1" applyFill="1" applyBorder="1" applyAlignment="1">
      <alignment horizontal="center" vertical="center"/>
    </xf>
    <xf numFmtId="165" fontId="17" fillId="9" borderId="24" xfId="0" applyNumberFormat="1" applyFont="1" applyFill="1" applyBorder="1" applyAlignment="1">
      <alignment horizontal="center" vertical="center"/>
    </xf>
    <xf numFmtId="165" fontId="17" fillId="9" borderId="24" xfId="0" applyNumberFormat="1" applyFont="1" applyFill="1" applyBorder="1" applyAlignment="1">
      <alignment vertical="center"/>
    </xf>
    <xf numFmtId="10" fontId="16" fillId="9" borderId="24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4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" fontId="5" fillId="4" borderId="0" xfId="5" applyNumberFormat="1" applyFont="1" applyFill="1" applyBorder="1" applyAlignment="1">
      <alignment horizontal="center" vertical="center"/>
    </xf>
    <xf numFmtId="165" fontId="41" fillId="4" borderId="0" xfId="0" applyNumberFormat="1" applyFont="1" applyFill="1" applyAlignment="1">
      <alignment vertical="center"/>
    </xf>
    <xf numFmtId="165" fontId="41" fillId="4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6" borderId="32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" fontId="5" fillId="6" borderId="27" xfId="0" applyNumberFormat="1" applyFont="1" applyFill="1" applyBorder="1" applyAlignment="1">
      <alignment horizontal="center" vertical="center" wrapText="1"/>
    </xf>
    <xf numFmtId="0" fontId="13" fillId="15" borderId="23" xfId="0" applyFont="1" applyFill="1" applyBorder="1" applyAlignment="1">
      <alignment horizontal="left" vertical="center"/>
    </xf>
    <xf numFmtId="0" fontId="5" fillId="15" borderId="24" xfId="0" applyFont="1" applyFill="1" applyBorder="1" applyAlignment="1">
      <alignment vertical="center" wrapText="1"/>
    </xf>
    <xf numFmtId="0" fontId="7" fillId="15" borderId="24" xfId="0" applyFont="1" applyFill="1" applyBorder="1" applyAlignment="1">
      <alignment vertical="center" wrapText="1"/>
    </xf>
    <xf numFmtId="1" fontId="13" fillId="15" borderId="24" xfId="0" applyNumberFormat="1" applyFont="1" applyFill="1" applyBorder="1" applyAlignment="1">
      <alignment horizontal="right" vertical="center"/>
    </xf>
    <xf numFmtId="0" fontId="13" fillId="15" borderId="24" xfId="0" applyFont="1" applyFill="1" applyBorder="1" applyAlignment="1" applyProtection="1">
      <alignment horizontal="center" vertical="center"/>
      <protection locked="0"/>
    </xf>
    <xf numFmtId="0" fontId="7" fillId="15" borderId="24" xfId="0" applyFont="1" applyFill="1" applyBorder="1" applyAlignment="1">
      <alignment horizontal="center" vertical="center"/>
    </xf>
    <xf numFmtId="4" fontId="7" fillId="15" borderId="24" xfId="0" applyNumberFormat="1" applyFont="1" applyFill="1" applyBorder="1" applyAlignment="1">
      <alignment horizontal="center" vertical="center"/>
    </xf>
    <xf numFmtId="165" fontId="7" fillId="15" borderId="24" xfId="0" applyNumberFormat="1" applyFont="1" applyFill="1" applyBorder="1" applyAlignment="1">
      <alignment horizontal="center" vertical="center"/>
    </xf>
    <xf numFmtId="165" fontId="7" fillId="15" borderId="24" xfId="0" applyNumberFormat="1" applyFont="1" applyFill="1" applyBorder="1" applyAlignment="1">
      <alignment vertical="center"/>
    </xf>
    <xf numFmtId="10" fontId="14" fillId="15" borderId="24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1" fontId="14" fillId="4" borderId="0" xfId="0" applyNumberFormat="1" applyFont="1" applyFill="1" applyAlignment="1">
      <alignment horizontal="right" vertical="center" wrapText="1"/>
    </xf>
    <xf numFmtId="0" fontId="9" fillId="0" borderId="25" xfId="0" applyFont="1" applyBorder="1" applyAlignment="1">
      <alignment horizontal="center" vertical="center"/>
    </xf>
    <xf numFmtId="4" fontId="9" fillId="6" borderId="27" xfId="0" applyNumberFormat="1" applyFont="1" applyFill="1" applyBorder="1" applyAlignment="1">
      <alignment horizontal="center" vertical="center"/>
    </xf>
    <xf numFmtId="0" fontId="14" fillId="19" borderId="23" xfId="0" applyFont="1" applyFill="1" applyBorder="1" applyAlignment="1">
      <alignment horizontal="left" vertical="center"/>
    </xf>
    <xf numFmtId="0" fontId="5" fillId="19" borderId="24" xfId="0" applyFont="1" applyFill="1" applyBorder="1" applyAlignment="1">
      <alignment horizontal="left" vertical="center" wrapText="1"/>
    </xf>
    <xf numFmtId="1" fontId="14" fillId="19" borderId="24" xfId="0" applyNumberFormat="1" applyFont="1" applyFill="1" applyBorder="1" applyAlignment="1">
      <alignment horizontal="right" vertical="center" wrapText="1"/>
    </xf>
    <xf numFmtId="0" fontId="14" fillId="19" borderId="24" xfId="0" applyFont="1" applyFill="1" applyBorder="1" applyAlignment="1" applyProtection="1">
      <alignment horizontal="center" vertical="center"/>
      <protection locked="0"/>
    </xf>
    <xf numFmtId="0" fontId="14" fillId="19" borderId="24" xfId="0" applyFont="1" applyFill="1" applyBorder="1" applyAlignment="1">
      <alignment horizontal="center" vertical="center"/>
    </xf>
    <xf numFmtId="4" fontId="14" fillId="19" borderId="24" xfId="0" applyNumberFormat="1" applyFont="1" applyFill="1" applyBorder="1" applyAlignment="1">
      <alignment horizontal="center" vertical="center"/>
    </xf>
    <xf numFmtId="165" fontId="14" fillId="19" borderId="24" xfId="0" applyNumberFormat="1" applyFont="1" applyFill="1" applyBorder="1" applyAlignment="1">
      <alignment horizontal="center" vertical="center"/>
    </xf>
    <xf numFmtId="4" fontId="39" fillId="19" borderId="24" xfId="0" applyNumberFormat="1" applyFont="1" applyFill="1" applyBorder="1" applyAlignment="1">
      <alignment horizontal="center" vertical="center"/>
    </xf>
    <xf numFmtId="10" fontId="14" fillId="19" borderId="24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Alignment="1" applyProtection="1">
      <alignment horizontal="right" vertical="center"/>
      <protection locked="0"/>
    </xf>
    <xf numFmtId="1" fontId="5" fillId="4" borderId="0" xfId="5" applyNumberFormat="1" applyFont="1" applyFill="1" applyBorder="1" applyAlignment="1">
      <alignment vertical="center"/>
    </xf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vertical="center"/>
    </xf>
    <xf numFmtId="165" fontId="14" fillId="4" borderId="0" xfId="0" applyNumberFormat="1" applyFont="1" applyFill="1" applyAlignment="1">
      <alignment vertical="center"/>
    </xf>
    <xf numFmtId="1" fontId="14" fillId="4" borderId="0" xfId="0" applyNumberFormat="1" applyFont="1" applyFill="1" applyAlignment="1">
      <alignment vertical="center"/>
    </xf>
    <xf numFmtId="165" fontId="13" fillId="4" borderId="0" xfId="0" applyNumberFormat="1" applyFont="1" applyFill="1" applyAlignment="1">
      <alignment vertical="center"/>
    </xf>
    <xf numFmtId="10" fontId="14" fillId="4" borderId="0" xfId="0" applyNumberFormat="1" applyFont="1" applyFill="1" applyAlignment="1">
      <alignment vertical="center"/>
    </xf>
    <xf numFmtId="1" fontId="14" fillId="4" borderId="0" xfId="5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1" fontId="5" fillId="4" borderId="0" xfId="5" applyNumberFormat="1" applyFont="1" applyFill="1" applyBorder="1" applyAlignment="1">
      <alignment horizontal="left" vertical="center"/>
    </xf>
    <xf numFmtId="2" fontId="5" fillId="4" borderId="0" xfId="0" applyNumberFormat="1" applyFont="1" applyFill="1" applyAlignment="1">
      <alignment horizontal="center" vertical="center"/>
    </xf>
    <xf numFmtId="165" fontId="14" fillId="4" borderId="0" xfId="0" applyNumberFormat="1" applyFont="1" applyFill="1" applyAlignment="1">
      <alignment horizontal="left" vertical="center"/>
    </xf>
    <xf numFmtId="1" fontId="14" fillId="4" borderId="0" xfId="0" applyNumberFormat="1" applyFont="1" applyFill="1" applyAlignment="1">
      <alignment horizontal="left" vertical="center"/>
    </xf>
    <xf numFmtId="165" fontId="39" fillId="4" borderId="0" xfId="0" applyNumberFormat="1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0" fontId="14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>
      <alignment vertical="center"/>
    </xf>
    <xf numFmtId="165" fontId="17" fillId="4" borderId="0" xfId="0" applyNumberFormat="1" applyFont="1" applyFill="1" applyAlignment="1">
      <alignment vertical="center"/>
    </xf>
    <xf numFmtId="1" fontId="17" fillId="4" borderId="0" xfId="0" applyNumberFormat="1" applyFont="1" applyFill="1" applyAlignment="1">
      <alignment vertical="center"/>
    </xf>
    <xf numFmtId="165" fontId="7" fillId="4" borderId="0" xfId="0" applyNumberFormat="1" applyFont="1" applyFill="1" applyAlignment="1">
      <alignment vertical="center"/>
    </xf>
    <xf numFmtId="0" fontId="5" fillId="0" borderId="28" xfId="0" applyFont="1" applyBorder="1" applyAlignment="1">
      <alignment vertical="center" wrapText="1"/>
    </xf>
    <xf numFmtId="1" fontId="5" fillId="0" borderId="28" xfId="0" applyNumberFormat="1" applyFont="1" applyBorder="1" applyAlignment="1">
      <alignment horizontal="center" vertical="center"/>
    </xf>
    <xf numFmtId="0" fontId="14" fillId="20" borderId="23" xfId="0" applyFont="1" applyFill="1" applyBorder="1" applyAlignment="1">
      <alignment horizontal="left" vertical="center"/>
    </xf>
    <xf numFmtId="0" fontId="5" fillId="20" borderId="24" xfId="0" applyFont="1" applyFill="1" applyBorder="1" applyAlignment="1">
      <alignment horizontal="left" vertical="center" wrapText="1"/>
    </xf>
    <xf numFmtId="1" fontId="14" fillId="20" borderId="24" xfId="0" applyNumberFormat="1" applyFont="1" applyFill="1" applyBorder="1" applyAlignment="1">
      <alignment horizontal="right" vertical="center" wrapText="1"/>
    </xf>
    <xf numFmtId="0" fontId="14" fillId="20" borderId="24" xfId="0" applyFont="1" applyFill="1" applyBorder="1" applyAlignment="1" applyProtection="1">
      <alignment horizontal="center" vertical="center"/>
      <protection locked="0"/>
    </xf>
    <xf numFmtId="0" fontId="14" fillId="20" borderId="24" xfId="0" applyFont="1" applyFill="1" applyBorder="1" applyAlignment="1">
      <alignment horizontal="center" vertical="center"/>
    </xf>
    <xf numFmtId="4" fontId="14" fillId="20" borderId="24" xfId="0" applyNumberFormat="1" applyFont="1" applyFill="1" applyBorder="1" applyAlignment="1">
      <alignment horizontal="center" vertical="center"/>
    </xf>
    <xf numFmtId="165" fontId="14" fillId="20" borderId="24" xfId="0" applyNumberFormat="1" applyFont="1" applyFill="1" applyBorder="1" applyAlignment="1">
      <alignment horizontal="center" vertical="center"/>
    </xf>
    <xf numFmtId="4" fontId="39" fillId="20" borderId="24" xfId="0" applyNumberFormat="1" applyFont="1" applyFill="1" applyBorder="1" applyAlignment="1">
      <alignment horizontal="center" vertical="center"/>
    </xf>
    <xf numFmtId="10" fontId="14" fillId="20" borderId="24" xfId="0" applyNumberFormat="1" applyFont="1" applyFill="1" applyBorder="1" applyAlignment="1">
      <alignment horizontal="center" vertical="center"/>
    </xf>
    <xf numFmtId="0" fontId="14" fillId="21" borderId="23" xfId="0" applyFont="1" applyFill="1" applyBorder="1" applyAlignment="1">
      <alignment horizontal="left" vertical="center"/>
    </xf>
    <xf numFmtId="0" fontId="5" fillId="21" borderId="24" xfId="0" applyFont="1" applyFill="1" applyBorder="1" applyAlignment="1">
      <alignment horizontal="left" vertical="center" wrapText="1"/>
    </xf>
    <xf numFmtId="1" fontId="14" fillId="21" borderId="24" xfId="0" applyNumberFormat="1" applyFont="1" applyFill="1" applyBorder="1" applyAlignment="1">
      <alignment horizontal="right" vertical="center" wrapText="1"/>
    </xf>
    <xf numFmtId="0" fontId="14" fillId="21" borderId="24" xfId="0" applyFont="1" applyFill="1" applyBorder="1" applyAlignment="1" applyProtection="1">
      <alignment horizontal="center" vertical="center"/>
      <protection locked="0"/>
    </xf>
    <xf numFmtId="0" fontId="14" fillId="21" borderId="24" xfId="0" applyFont="1" applyFill="1" applyBorder="1" applyAlignment="1">
      <alignment horizontal="center" vertical="center"/>
    </xf>
    <xf numFmtId="4" fontId="14" fillId="21" borderId="24" xfId="0" applyNumberFormat="1" applyFont="1" applyFill="1" applyBorder="1" applyAlignment="1">
      <alignment horizontal="center" vertical="center"/>
    </xf>
    <xf numFmtId="165" fontId="14" fillId="21" borderId="24" xfId="0" applyNumberFormat="1" applyFont="1" applyFill="1" applyBorder="1" applyAlignment="1">
      <alignment horizontal="center" vertical="center"/>
    </xf>
    <xf numFmtId="4" fontId="39" fillId="21" borderId="24" xfId="0" applyNumberFormat="1" applyFont="1" applyFill="1" applyBorder="1" applyAlignment="1">
      <alignment horizontal="center" vertical="center"/>
    </xf>
    <xf numFmtId="10" fontId="14" fillId="21" borderId="24" xfId="0" applyNumberFormat="1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vertical="center" wrapText="1"/>
    </xf>
    <xf numFmtId="0" fontId="14" fillId="18" borderId="23" xfId="0" applyFont="1" applyFill="1" applyBorder="1" applyAlignment="1">
      <alignment horizontal="left" vertical="center"/>
    </xf>
    <xf numFmtId="0" fontId="5" fillId="18" borderId="24" xfId="0" applyFont="1" applyFill="1" applyBorder="1" applyAlignment="1">
      <alignment horizontal="left" vertical="center" wrapText="1"/>
    </xf>
    <xf numFmtId="1" fontId="14" fillId="18" borderId="24" xfId="0" applyNumberFormat="1" applyFont="1" applyFill="1" applyBorder="1" applyAlignment="1">
      <alignment horizontal="right" vertical="center" wrapText="1"/>
    </xf>
    <xf numFmtId="0" fontId="14" fillId="18" borderId="24" xfId="0" applyFont="1" applyFill="1" applyBorder="1" applyAlignment="1" applyProtection="1">
      <alignment horizontal="center" vertical="center"/>
      <protection locked="0"/>
    </xf>
    <xf numFmtId="0" fontId="14" fillId="18" borderId="24" xfId="0" applyFont="1" applyFill="1" applyBorder="1" applyAlignment="1">
      <alignment horizontal="center" vertical="center"/>
    </xf>
    <xf numFmtId="4" fontId="14" fillId="18" borderId="24" xfId="0" applyNumberFormat="1" applyFont="1" applyFill="1" applyBorder="1" applyAlignment="1">
      <alignment horizontal="center" vertical="center"/>
    </xf>
    <xf numFmtId="165" fontId="14" fillId="18" borderId="24" xfId="0" applyNumberFormat="1" applyFont="1" applyFill="1" applyBorder="1" applyAlignment="1">
      <alignment horizontal="center" vertical="center"/>
    </xf>
    <xf numFmtId="4" fontId="39" fillId="18" borderId="24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 wrapText="1"/>
    </xf>
    <xf numFmtId="1" fontId="5" fillId="6" borderId="25" xfId="0" applyNumberFormat="1" applyFont="1" applyFill="1" applyBorder="1" applyAlignment="1">
      <alignment horizontal="center" vertical="center"/>
    </xf>
    <xf numFmtId="4" fontId="5" fillId="6" borderId="32" xfId="0" applyNumberFormat="1" applyFont="1" applyFill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43" fillId="9" borderId="23" xfId="0" applyFont="1" applyFill="1" applyBorder="1" applyAlignment="1">
      <alignment horizontal="left" vertical="center"/>
    </xf>
    <xf numFmtId="0" fontId="44" fillId="9" borderId="24" xfId="0" applyFont="1" applyFill="1" applyBorder="1" applyAlignment="1">
      <alignment vertical="center" wrapText="1"/>
    </xf>
    <xf numFmtId="1" fontId="45" fillId="9" borderId="24" xfId="0" applyNumberFormat="1" applyFont="1" applyFill="1" applyBorder="1" applyAlignment="1">
      <alignment horizontal="right" vertical="center"/>
    </xf>
    <xf numFmtId="0" fontId="45" fillId="9" borderId="24" xfId="0" applyFont="1" applyFill="1" applyBorder="1" applyAlignment="1" applyProtection="1">
      <alignment horizontal="center" vertical="center"/>
      <protection locked="0"/>
    </xf>
    <xf numFmtId="0" fontId="44" fillId="9" borderId="24" xfId="0" applyFont="1" applyFill="1" applyBorder="1" applyAlignment="1">
      <alignment horizontal="center" vertical="center"/>
    </xf>
    <xf numFmtId="4" fontId="44" fillId="9" borderId="24" xfId="0" applyNumberFormat="1" applyFont="1" applyFill="1" applyBorder="1" applyAlignment="1">
      <alignment horizontal="center" vertical="center"/>
    </xf>
    <xf numFmtId="165" fontId="44" fillId="9" borderId="24" xfId="0" applyNumberFormat="1" applyFont="1" applyFill="1" applyBorder="1" applyAlignment="1">
      <alignment horizontal="center" vertical="center"/>
    </xf>
    <xf numFmtId="165" fontId="44" fillId="9" borderId="24" xfId="0" applyNumberFormat="1" applyFont="1" applyFill="1" applyBorder="1" applyAlignment="1">
      <alignment vertical="center"/>
    </xf>
    <xf numFmtId="10" fontId="45" fillId="9" borderId="24" xfId="0" applyNumberFormat="1" applyFont="1" applyFill="1" applyBorder="1" applyAlignment="1">
      <alignment horizontal="center" vertical="center"/>
    </xf>
    <xf numFmtId="0" fontId="5" fillId="17" borderId="0" xfId="0" applyFont="1" applyFill="1" applyAlignment="1" applyProtection="1">
      <alignment horizontal="center" vertical="center"/>
      <protection locked="0"/>
    </xf>
    <xf numFmtId="0" fontId="14" fillId="22" borderId="29" xfId="0" applyFont="1" applyFill="1" applyBorder="1" applyAlignment="1">
      <alignment horizontal="left" vertical="center"/>
    </xf>
    <xf numFmtId="0" fontId="5" fillId="22" borderId="0" xfId="0" applyFont="1" applyFill="1" applyAlignment="1">
      <alignment vertical="center" wrapText="1"/>
    </xf>
    <xf numFmtId="0" fontId="21" fillId="22" borderId="0" xfId="0" applyFont="1" applyFill="1" applyAlignment="1">
      <alignment vertical="center" wrapText="1"/>
    </xf>
    <xf numFmtId="0" fontId="14" fillId="22" borderId="0" xfId="0" applyFont="1" applyFill="1" applyAlignment="1" applyProtection="1">
      <alignment horizontal="center" vertical="center"/>
      <protection locked="0"/>
    </xf>
    <xf numFmtId="1" fontId="5" fillId="22" borderId="0" xfId="0" applyNumberFormat="1" applyFont="1" applyFill="1" applyAlignment="1">
      <alignment horizontal="right" vertical="center"/>
    </xf>
    <xf numFmtId="0" fontId="5" fillId="22" borderId="0" xfId="0" applyFont="1" applyFill="1" applyAlignment="1">
      <alignment horizontal="center" vertical="center"/>
    </xf>
    <xf numFmtId="4" fontId="5" fillId="22" borderId="0" xfId="0" applyNumberFormat="1" applyFont="1" applyFill="1" applyAlignment="1">
      <alignment horizontal="center" vertical="center"/>
    </xf>
    <xf numFmtId="165" fontId="5" fillId="22" borderId="0" xfId="0" applyNumberFormat="1" applyFont="1" applyFill="1" applyAlignment="1">
      <alignment horizontal="center" vertical="center"/>
    </xf>
    <xf numFmtId="1" fontId="5" fillId="22" borderId="0" xfId="5" applyNumberFormat="1" applyFont="1" applyFill="1" applyBorder="1" applyAlignment="1">
      <alignment horizontal="center" vertical="center"/>
    </xf>
    <xf numFmtId="165" fontId="41" fillId="22" borderId="0" xfId="0" applyNumberFormat="1" applyFont="1" applyFill="1" applyAlignment="1">
      <alignment vertical="center"/>
    </xf>
    <xf numFmtId="165" fontId="41" fillId="22" borderId="0" xfId="0" applyNumberFormat="1" applyFont="1" applyFill="1" applyAlignment="1">
      <alignment horizontal="center" vertical="center"/>
    </xf>
    <xf numFmtId="165" fontId="7" fillId="22" borderId="0" xfId="0" applyNumberFormat="1" applyFont="1" applyFill="1" applyAlignment="1">
      <alignment horizontal="center" vertical="center"/>
    </xf>
    <xf numFmtId="10" fontId="14" fillId="22" borderId="0" xfId="0" applyNumberFormat="1" applyFont="1" applyFill="1" applyAlignment="1">
      <alignment horizontal="center" vertical="center"/>
    </xf>
    <xf numFmtId="10" fontId="9" fillId="6" borderId="25" xfId="0" applyNumberFormat="1" applyFont="1" applyFill="1" applyBorder="1" applyAlignment="1">
      <alignment horizontal="center" vertical="center"/>
    </xf>
    <xf numFmtId="0" fontId="16" fillId="23" borderId="29" xfId="0" applyFont="1" applyFill="1" applyBorder="1" applyAlignment="1">
      <alignment horizontal="left" vertical="center"/>
    </xf>
    <xf numFmtId="0" fontId="17" fillId="23" borderId="0" xfId="0" applyFont="1" applyFill="1" applyAlignment="1">
      <alignment vertical="center" wrapText="1"/>
    </xf>
    <xf numFmtId="0" fontId="16" fillId="23" borderId="0" xfId="0" applyFont="1" applyFill="1" applyAlignment="1">
      <alignment vertical="center" wrapText="1"/>
    </xf>
    <xf numFmtId="1" fontId="17" fillId="23" borderId="0" xfId="0" applyNumberFormat="1" applyFont="1" applyFill="1" applyAlignment="1">
      <alignment horizontal="right" vertical="center"/>
    </xf>
    <xf numFmtId="0" fontId="16" fillId="23" borderId="0" xfId="0" applyFont="1" applyFill="1" applyAlignment="1" applyProtection="1">
      <alignment horizontal="center" vertical="center"/>
      <protection locked="0"/>
    </xf>
    <xf numFmtId="0" fontId="17" fillId="23" borderId="0" xfId="0" applyFont="1" applyFill="1" applyAlignment="1">
      <alignment horizontal="center" vertical="center"/>
    </xf>
    <xf numFmtId="4" fontId="17" fillId="23" borderId="0" xfId="0" applyNumberFormat="1" applyFont="1" applyFill="1" applyAlignment="1">
      <alignment horizontal="center" vertical="center"/>
    </xf>
    <xf numFmtId="165" fontId="17" fillId="23" borderId="0" xfId="0" applyNumberFormat="1" applyFont="1" applyFill="1" applyAlignment="1">
      <alignment horizontal="center" vertical="center"/>
    </xf>
    <xf numFmtId="1" fontId="17" fillId="23" borderId="0" xfId="5" applyNumberFormat="1" applyFont="1" applyFill="1" applyBorder="1" applyAlignment="1">
      <alignment horizontal="center" vertical="center"/>
    </xf>
    <xf numFmtId="165" fontId="17" fillId="23" borderId="0" xfId="0" applyNumberFormat="1" applyFont="1" applyFill="1" applyAlignment="1">
      <alignment vertical="center"/>
    </xf>
    <xf numFmtId="10" fontId="16" fillId="23" borderId="0" xfId="0" applyNumberFormat="1" applyFont="1" applyFill="1" applyAlignment="1">
      <alignment horizontal="center" vertical="center"/>
    </xf>
    <xf numFmtId="0" fontId="5" fillId="16" borderId="24" xfId="0" applyFont="1" applyFill="1" applyBorder="1" applyAlignment="1">
      <alignment vertical="center" wrapText="1"/>
    </xf>
    <xf numFmtId="0" fontId="7" fillId="16" borderId="24" xfId="0" applyFont="1" applyFill="1" applyBorder="1" applyAlignment="1">
      <alignment vertical="center" wrapText="1"/>
    </xf>
    <xf numFmtId="1" fontId="13" fillId="16" borderId="24" xfId="0" applyNumberFormat="1" applyFont="1" applyFill="1" applyBorder="1" applyAlignment="1">
      <alignment horizontal="right" vertical="center"/>
    </xf>
    <xf numFmtId="0" fontId="13" fillId="16" borderId="24" xfId="0" applyFont="1" applyFill="1" applyBorder="1" applyAlignment="1" applyProtection="1">
      <alignment horizontal="center" vertical="center"/>
      <protection locked="0"/>
    </xf>
    <xf numFmtId="0" fontId="7" fillId="16" borderId="24" xfId="0" applyFont="1" applyFill="1" applyBorder="1" applyAlignment="1">
      <alignment horizontal="center" vertical="center"/>
    </xf>
    <xf numFmtId="4" fontId="7" fillId="16" borderId="24" xfId="0" applyNumberFormat="1" applyFont="1" applyFill="1" applyBorder="1" applyAlignment="1">
      <alignment horizontal="center" vertical="center"/>
    </xf>
    <xf numFmtId="165" fontId="7" fillId="16" borderId="24" xfId="0" applyNumberFormat="1" applyFont="1" applyFill="1" applyBorder="1" applyAlignment="1">
      <alignment horizontal="center" vertical="center"/>
    </xf>
    <xf numFmtId="165" fontId="7" fillId="16" borderId="24" xfId="0" applyNumberFormat="1" applyFont="1" applyFill="1" applyBorder="1" applyAlignment="1">
      <alignment vertical="center"/>
    </xf>
    <xf numFmtId="10" fontId="14" fillId="16" borderId="24" xfId="0" applyNumberFormat="1" applyFont="1" applyFill="1" applyBorder="1" applyAlignment="1">
      <alignment horizontal="center" vertical="center"/>
    </xf>
    <xf numFmtId="10" fontId="27" fillId="0" borderId="25" xfId="0" applyNumberFormat="1" applyFont="1" applyBorder="1" applyAlignment="1">
      <alignment horizontal="center" vertical="center"/>
    </xf>
    <xf numFmtId="0" fontId="16" fillId="26" borderId="23" xfId="0" applyFont="1" applyFill="1" applyBorder="1" applyAlignment="1">
      <alignment horizontal="left" vertical="center"/>
    </xf>
    <xf numFmtId="0" fontId="5" fillId="26" borderId="24" xfId="0" applyFont="1" applyFill="1" applyBorder="1" applyAlignment="1">
      <alignment vertical="center" wrapText="1"/>
    </xf>
    <xf numFmtId="0" fontId="7" fillId="26" borderId="24" xfId="0" applyFont="1" applyFill="1" applyBorder="1" applyAlignment="1">
      <alignment vertical="center" wrapText="1"/>
    </xf>
    <xf numFmtId="1" fontId="13" fillId="26" borderId="24" xfId="0" applyNumberFormat="1" applyFont="1" applyFill="1" applyBorder="1" applyAlignment="1">
      <alignment horizontal="right" vertical="center"/>
    </xf>
    <xf numFmtId="0" fontId="13" fillId="26" borderId="24" xfId="0" applyFont="1" applyFill="1" applyBorder="1" applyAlignment="1" applyProtection="1">
      <alignment horizontal="center" vertical="center"/>
      <protection locked="0"/>
    </xf>
    <xf numFmtId="0" fontId="7" fillId="26" borderId="24" xfId="0" applyFont="1" applyFill="1" applyBorder="1" applyAlignment="1">
      <alignment horizontal="center" vertical="center"/>
    </xf>
    <xf numFmtId="4" fontId="5" fillId="26" borderId="24" xfId="0" applyNumberFormat="1" applyFont="1" applyFill="1" applyBorder="1" applyAlignment="1">
      <alignment horizontal="center" vertical="center"/>
    </xf>
    <xf numFmtId="4" fontId="7" fillId="26" borderId="24" xfId="0" applyNumberFormat="1" applyFont="1" applyFill="1" applyBorder="1" applyAlignment="1">
      <alignment horizontal="center" vertical="center"/>
    </xf>
    <xf numFmtId="165" fontId="7" fillId="26" borderId="24" xfId="0" applyNumberFormat="1" applyFont="1" applyFill="1" applyBorder="1" applyAlignment="1">
      <alignment horizontal="center" vertical="center"/>
    </xf>
    <xf numFmtId="165" fontId="41" fillId="26" borderId="24" xfId="0" applyNumberFormat="1" applyFont="1" applyFill="1" applyBorder="1" applyAlignment="1">
      <alignment vertical="center"/>
    </xf>
    <xf numFmtId="165" fontId="41" fillId="26" borderId="24" xfId="0" applyNumberFormat="1" applyFont="1" applyFill="1" applyBorder="1" applyAlignment="1">
      <alignment horizontal="center" vertical="center"/>
    </xf>
    <xf numFmtId="10" fontId="14" fillId="26" borderId="24" xfId="0" applyNumberFormat="1" applyFont="1" applyFill="1" applyBorder="1" applyAlignment="1">
      <alignment horizontal="center" vertical="center"/>
    </xf>
    <xf numFmtId="0" fontId="16" fillId="27" borderId="23" xfId="0" applyFont="1" applyFill="1" applyBorder="1" applyAlignment="1">
      <alignment horizontal="left" vertical="center"/>
    </xf>
    <xf numFmtId="0" fontId="5" fillId="27" borderId="24" xfId="0" applyFont="1" applyFill="1" applyBorder="1" applyAlignment="1">
      <alignment vertical="center" wrapText="1"/>
    </xf>
    <xf numFmtId="0" fontId="7" fillId="27" borderId="24" xfId="0" applyFont="1" applyFill="1" applyBorder="1" applyAlignment="1">
      <alignment vertical="center" wrapText="1"/>
    </xf>
    <xf numFmtId="1" fontId="13" fillId="27" borderId="24" xfId="0" applyNumberFormat="1" applyFont="1" applyFill="1" applyBorder="1" applyAlignment="1">
      <alignment horizontal="right" vertical="center"/>
    </xf>
    <xf numFmtId="0" fontId="13" fillId="27" borderId="24" xfId="0" applyFont="1" applyFill="1" applyBorder="1" applyAlignment="1" applyProtection="1">
      <alignment horizontal="center" vertical="center"/>
      <protection locked="0"/>
    </xf>
    <xf numFmtId="0" fontId="7" fillId="27" borderId="24" xfId="0" applyFont="1" applyFill="1" applyBorder="1" applyAlignment="1">
      <alignment horizontal="center" vertical="center"/>
    </xf>
    <xf numFmtId="4" fontId="5" fillId="27" borderId="24" xfId="0" applyNumberFormat="1" applyFont="1" applyFill="1" applyBorder="1" applyAlignment="1">
      <alignment horizontal="center" vertical="center"/>
    </xf>
    <xf numFmtId="4" fontId="7" fillId="27" borderId="24" xfId="0" applyNumberFormat="1" applyFont="1" applyFill="1" applyBorder="1" applyAlignment="1">
      <alignment horizontal="center" vertical="center"/>
    </xf>
    <xf numFmtId="165" fontId="7" fillId="27" borderId="24" xfId="0" applyNumberFormat="1" applyFont="1" applyFill="1" applyBorder="1" applyAlignment="1">
      <alignment horizontal="center" vertical="center"/>
    </xf>
    <xf numFmtId="165" fontId="41" fillId="27" borderId="24" xfId="0" applyNumberFormat="1" applyFont="1" applyFill="1" applyBorder="1" applyAlignment="1">
      <alignment vertical="center"/>
    </xf>
    <xf numFmtId="165" fontId="41" fillId="27" borderId="24" xfId="0" applyNumberFormat="1" applyFont="1" applyFill="1" applyBorder="1" applyAlignment="1">
      <alignment horizontal="center" vertical="center"/>
    </xf>
    <xf numFmtId="10" fontId="14" fillId="27" borderId="24" xfId="0" applyNumberFormat="1" applyFont="1" applyFill="1" applyBorder="1" applyAlignment="1">
      <alignment horizontal="center" vertical="center"/>
    </xf>
    <xf numFmtId="10" fontId="27" fillId="6" borderId="2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6" borderId="26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" fontId="25" fillId="0" borderId="0" xfId="0" applyNumberFormat="1" applyFont="1" applyAlignment="1">
      <alignment horizontal="center"/>
    </xf>
    <xf numFmtId="0" fontId="46" fillId="0" borderId="0" xfId="0" applyFont="1"/>
    <xf numFmtId="0" fontId="38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7" fillId="0" borderId="0" xfId="0" applyFont="1"/>
    <xf numFmtId="165" fontId="5" fillId="0" borderId="0" xfId="0" applyNumberFormat="1" applyFont="1" applyAlignment="1">
      <alignment horizontal="center"/>
    </xf>
    <xf numFmtId="0" fontId="15" fillId="2" borderId="0" xfId="0" applyFont="1" applyFill="1"/>
    <xf numFmtId="165" fontId="14" fillId="2" borderId="0" xfId="0" applyNumberFormat="1" applyFont="1" applyFill="1" applyAlignment="1">
      <alignment horizontal="center" vertical="center"/>
    </xf>
    <xf numFmtId="1" fontId="14" fillId="2" borderId="0" xfId="1" applyNumberFormat="1" applyFont="1" applyFill="1" applyAlignment="1" applyProtection="1">
      <alignment horizontal="left" vertical="center"/>
      <protection locked="0"/>
    </xf>
    <xf numFmtId="1" fontId="48" fillId="2" borderId="0" xfId="1" applyNumberFormat="1" applyFont="1" applyFill="1" applyAlignment="1" applyProtection="1">
      <alignment horizontal="center" vertical="center"/>
      <protection locked="0"/>
    </xf>
    <xf numFmtId="167" fontId="14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167" fontId="14" fillId="2" borderId="0" xfId="0" applyNumberFormat="1" applyFont="1" applyFill="1" applyAlignment="1">
      <alignment horizontal="center"/>
    </xf>
    <xf numFmtId="2" fontId="14" fillId="30" borderId="1" xfId="0" applyNumberFormat="1" applyFont="1" applyFill="1" applyBorder="1" applyAlignment="1">
      <alignment horizontal="center" vertical="center"/>
    </xf>
    <xf numFmtId="4" fontId="14" fillId="30" borderId="1" xfId="0" applyNumberFormat="1" applyFont="1" applyFill="1" applyBorder="1" applyAlignment="1">
      <alignment vertical="center"/>
    </xf>
    <xf numFmtId="9" fontId="5" fillId="30" borderId="1" xfId="4" applyFont="1" applyFill="1" applyBorder="1" applyAlignment="1">
      <alignment vertical="center"/>
    </xf>
    <xf numFmtId="1" fontId="5" fillId="30" borderId="1" xfId="0" applyNumberFormat="1" applyFont="1" applyFill="1" applyBorder="1" applyAlignment="1">
      <alignment vertical="center"/>
    </xf>
    <xf numFmtId="9" fontId="5" fillId="30" borderId="1" xfId="4" applyFont="1" applyFill="1" applyBorder="1" applyAlignment="1">
      <alignment horizontal="center" vertical="center"/>
    </xf>
    <xf numFmtId="167" fontId="5" fillId="2" borderId="0" xfId="0" applyNumberFormat="1" applyFont="1" applyFill="1" applyAlignment="1">
      <alignment horizontal="center"/>
    </xf>
    <xf numFmtId="2" fontId="14" fillId="31" borderId="1" xfId="0" applyNumberFormat="1" applyFont="1" applyFill="1" applyBorder="1" applyAlignment="1">
      <alignment horizontal="center" vertical="center"/>
    </xf>
    <xf numFmtId="4" fontId="14" fillId="31" borderId="1" xfId="0" applyNumberFormat="1" applyFont="1" applyFill="1" applyBorder="1" applyAlignment="1">
      <alignment vertical="center"/>
    </xf>
    <xf numFmtId="9" fontId="5" fillId="31" borderId="1" xfId="4" applyFont="1" applyFill="1" applyBorder="1" applyAlignment="1">
      <alignment vertical="center"/>
    </xf>
    <xf numFmtId="1" fontId="5" fillId="31" borderId="1" xfId="0" applyNumberFormat="1" applyFont="1" applyFill="1" applyBorder="1" applyAlignment="1">
      <alignment vertical="center"/>
    </xf>
    <xf numFmtId="9" fontId="5" fillId="31" borderId="1" xfId="4" applyFont="1" applyFill="1" applyBorder="1" applyAlignment="1">
      <alignment horizontal="center" vertical="center"/>
    </xf>
    <xf numFmtId="2" fontId="14" fillId="10" borderId="1" xfId="0" applyNumberFormat="1" applyFont="1" applyFill="1" applyBorder="1" applyAlignment="1">
      <alignment horizontal="center" vertical="center"/>
    </xf>
    <xf numFmtId="4" fontId="14" fillId="10" borderId="1" xfId="0" applyNumberFormat="1" applyFont="1" applyFill="1" applyBorder="1" applyAlignment="1">
      <alignment vertical="center"/>
    </xf>
    <xf numFmtId="9" fontId="5" fillId="10" borderId="1" xfId="4" applyFont="1" applyFill="1" applyBorder="1" applyAlignment="1">
      <alignment vertical="center"/>
    </xf>
    <xf numFmtId="1" fontId="5" fillId="10" borderId="1" xfId="0" applyNumberFormat="1" applyFont="1" applyFill="1" applyBorder="1" applyAlignment="1">
      <alignment vertical="center"/>
    </xf>
    <xf numFmtId="9" fontId="5" fillId="10" borderId="1" xfId="4" applyFont="1" applyFill="1" applyBorder="1" applyAlignment="1">
      <alignment horizontal="center" vertical="center"/>
    </xf>
    <xf numFmtId="167" fontId="33" fillId="2" borderId="0" xfId="0" applyNumberFormat="1" applyFont="1" applyFill="1" applyAlignment="1">
      <alignment horizontal="center" vertical="center"/>
    </xf>
    <xf numFmtId="9" fontId="5" fillId="2" borderId="1" xfId="4" applyFont="1" applyFill="1" applyBorder="1" applyAlignment="1">
      <alignment horizontal="center" vertical="center"/>
    </xf>
    <xf numFmtId="9" fontId="5" fillId="2" borderId="0" xfId="4" applyFont="1" applyFill="1" applyBorder="1" applyAlignment="1">
      <alignment vertical="center"/>
    </xf>
    <xf numFmtId="167" fontId="14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center"/>
    </xf>
    <xf numFmtId="166" fontId="5" fillId="2" borderId="0" xfId="5" applyNumberFormat="1" applyFont="1" applyFill="1" applyBorder="1" applyAlignment="1"/>
    <xf numFmtId="167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/>
    <xf numFmtId="0" fontId="5" fillId="2" borderId="7" xfId="0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167" fontId="14" fillId="2" borderId="9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left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vertical="center"/>
    </xf>
    <xf numFmtId="1" fontId="14" fillId="2" borderId="15" xfId="0" applyNumberFormat="1" applyFont="1" applyFill="1" applyBorder="1" applyAlignment="1">
      <alignment horizontal="left" vertical="center"/>
    </xf>
    <xf numFmtId="0" fontId="14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textRotation="90" wrapText="1"/>
    </xf>
    <xf numFmtId="167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14" fillId="2" borderId="19" xfId="0" applyNumberFormat="1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 applyProtection="1">
      <alignment vertical="center" wrapText="1"/>
      <protection locked="0"/>
    </xf>
    <xf numFmtId="168" fontId="5" fillId="6" borderId="26" xfId="0" applyNumberFormat="1" applyFont="1" applyFill="1" applyBorder="1" applyAlignment="1">
      <alignment horizontal="center" vertical="center" wrapText="1"/>
    </xf>
    <xf numFmtId="3" fontId="5" fillId="6" borderId="26" xfId="0" applyNumberFormat="1" applyFont="1" applyFill="1" applyBorder="1" applyAlignment="1">
      <alignment horizontal="center" vertical="center" wrapText="1"/>
    </xf>
    <xf numFmtId="3" fontId="5" fillId="6" borderId="26" xfId="0" applyNumberFormat="1" applyFont="1" applyFill="1" applyBorder="1" applyAlignment="1">
      <alignment horizontal="center" vertical="center"/>
    </xf>
    <xf numFmtId="4" fontId="5" fillId="6" borderId="26" xfId="0" applyNumberFormat="1" applyFont="1" applyFill="1" applyBorder="1" applyAlignment="1">
      <alignment horizontal="center" vertical="center"/>
    </xf>
    <xf numFmtId="2" fontId="5" fillId="6" borderId="2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1" fontId="5" fillId="6" borderId="26" xfId="0" applyNumberFormat="1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13" fillId="32" borderId="2" xfId="0" applyFont="1" applyFill="1" applyBorder="1" applyAlignment="1">
      <alignment horizontal="left"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>
      <alignment horizontal="center" vertical="center"/>
    </xf>
    <xf numFmtId="167" fontId="24" fillId="33" borderId="0" xfId="0" applyNumberFormat="1" applyFont="1" applyFill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14" fillId="34" borderId="0" xfId="0" applyFont="1" applyFill="1" applyAlignment="1" applyProtection="1">
      <alignment vertical="center"/>
      <protection locked="0"/>
    </xf>
    <xf numFmtId="167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9" fillId="35" borderId="0" xfId="0" applyFont="1" applyFill="1" applyAlignment="1">
      <alignment vertical="center"/>
    </xf>
    <xf numFmtId="0" fontId="16" fillId="35" borderId="0" xfId="0" applyFont="1" applyFill="1" applyAlignment="1">
      <alignment horizontal="center" vertical="center" wrapText="1"/>
    </xf>
    <xf numFmtId="1" fontId="16" fillId="35" borderId="0" xfId="0" applyNumberFormat="1" applyFont="1" applyFill="1" applyAlignment="1">
      <alignment horizontal="center" vertical="center" wrapText="1"/>
    </xf>
    <xf numFmtId="0" fontId="16" fillId="35" borderId="0" xfId="0" applyFont="1" applyFill="1" applyAlignment="1" applyProtection="1">
      <alignment horizontal="center" vertical="center" textRotation="90" wrapText="1"/>
      <protection locked="0"/>
    </xf>
    <xf numFmtId="167" fontId="16" fillId="35" borderId="0" xfId="0" applyNumberFormat="1" applyFont="1" applyFill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2" fontId="16" fillId="35" borderId="0" xfId="0" applyNumberFormat="1" applyFont="1" applyFill="1" applyAlignment="1">
      <alignment horizontal="center" vertical="center" wrapText="1"/>
    </xf>
    <xf numFmtId="4" fontId="16" fillId="35" borderId="0" xfId="0" applyNumberFormat="1" applyFont="1" applyFill="1" applyAlignment="1">
      <alignment horizontal="center" vertical="center" wrapText="1"/>
    </xf>
    <xf numFmtId="1" fontId="16" fillId="35" borderId="0" xfId="0" applyNumberFormat="1" applyFont="1" applyFill="1" applyAlignment="1">
      <alignment horizontal="center" vertical="center"/>
    </xf>
    <xf numFmtId="1" fontId="16" fillId="35" borderId="0" xfId="0" applyNumberFormat="1" applyFont="1" applyFill="1" applyAlignment="1">
      <alignment vertical="center"/>
    </xf>
    <xf numFmtId="0" fontId="19" fillId="6" borderId="26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vertical="center"/>
    </xf>
    <xf numFmtId="0" fontId="24" fillId="12" borderId="0" xfId="0" applyFont="1" applyFill="1" applyAlignment="1">
      <alignment vertical="center"/>
    </xf>
    <xf numFmtId="0" fontId="24" fillId="12" borderId="0" xfId="0" applyFont="1" applyFill="1" applyAlignment="1" applyProtection="1">
      <alignment vertical="center"/>
      <protection locked="0"/>
    </xf>
    <xf numFmtId="0" fontId="24" fillId="12" borderId="0" xfId="0" applyFont="1" applyFill="1" applyAlignment="1">
      <alignment horizontal="center" vertical="center"/>
    </xf>
    <xf numFmtId="167" fontId="24" fillId="1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9" fillId="7" borderId="0" xfId="0" applyFont="1" applyFill="1" applyAlignment="1">
      <alignment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left" vertical="center" wrapText="1"/>
    </xf>
    <xf numFmtId="1" fontId="16" fillId="7" borderId="0" xfId="0" applyNumberFormat="1" applyFont="1" applyFill="1" applyAlignment="1">
      <alignment horizontal="center" vertical="center" wrapText="1"/>
    </xf>
    <xf numFmtId="0" fontId="16" fillId="7" borderId="0" xfId="0" applyFont="1" applyFill="1" applyAlignment="1" applyProtection="1">
      <alignment horizontal="center" vertical="center" textRotation="90" wrapText="1"/>
      <protection locked="0"/>
    </xf>
    <xf numFmtId="167" fontId="16" fillId="7" borderId="0" xfId="0" applyNumberFormat="1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1" fontId="16" fillId="7" borderId="0" xfId="0" applyNumberFormat="1" applyFont="1" applyFill="1" applyAlignment="1">
      <alignment horizontal="center" vertical="center"/>
    </xf>
    <xf numFmtId="1" fontId="16" fillId="7" borderId="0" xfId="0" applyNumberFormat="1" applyFont="1" applyFill="1" applyAlignment="1">
      <alignment vertical="center"/>
    </xf>
    <xf numFmtId="0" fontId="49" fillId="36" borderId="0" xfId="0" applyFont="1" applyFill="1" applyAlignment="1">
      <alignment vertical="center"/>
    </xf>
    <xf numFmtId="0" fontId="16" fillId="36" borderId="0" xfId="0" applyFont="1" applyFill="1" applyAlignment="1">
      <alignment horizontal="center" vertical="center" wrapText="1"/>
    </xf>
    <xf numFmtId="0" fontId="16" fillId="36" borderId="0" xfId="0" applyFont="1" applyFill="1" applyAlignment="1">
      <alignment horizontal="left" vertical="center" wrapText="1"/>
    </xf>
    <xf numFmtId="1" fontId="16" fillId="36" borderId="0" xfId="0" applyNumberFormat="1" applyFont="1" applyFill="1" applyAlignment="1">
      <alignment horizontal="center" vertical="center" wrapText="1"/>
    </xf>
    <xf numFmtId="0" fontId="16" fillId="36" borderId="0" xfId="0" applyFont="1" applyFill="1" applyAlignment="1" applyProtection="1">
      <alignment horizontal="center" vertical="center" textRotation="90" wrapText="1"/>
      <protection locked="0"/>
    </xf>
    <xf numFmtId="167" fontId="16" fillId="36" borderId="0" xfId="0" applyNumberFormat="1" applyFont="1" applyFill="1" applyAlignment="1">
      <alignment horizontal="center" vertical="center" wrapText="1"/>
    </xf>
    <xf numFmtId="0" fontId="17" fillId="36" borderId="0" xfId="0" applyFont="1" applyFill="1" applyAlignment="1">
      <alignment horizontal="center" vertical="center"/>
    </xf>
    <xf numFmtId="2" fontId="16" fillId="36" borderId="0" xfId="0" applyNumberFormat="1" applyFont="1" applyFill="1" applyAlignment="1">
      <alignment horizontal="center" vertical="center" wrapText="1"/>
    </xf>
    <xf numFmtId="1" fontId="16" fillId="36" borderId="0" xfId="0" applyNumberFormat="1" applyFont="1" applyFill="1" applyAlignment="1">
      <alignment horizontal="center" vertical="center"/>
    </xf>
    <xf numFmtId="1" fontId="16" fillId="36" borderId="0" xfId="0" applyNumberFormat="1" applyFont="1" applyFill="1" applyAlignment="1">
      <alignment vertical="center"/>
    </xf>
    <xf numFmtId="0" fontId="49" fillId="37" borderId="0" xfId="0" applyFont="1" applyFill="1" applyAlignment="1">
      <alignment vertical="center"/>
    </xf>
    <xf numFmtId="0" fontId="49" fillId="37" borderId="0" xfId="0" applyFont="1" applyFill="1" applyAlignment="1">
      <alignment horizontal="left" vertical="center" wrapText="1"/>
    </xf>
    <xf numFmtId="0" fontId="49" fillId="37" borderId="0" xfId="0" applyFont="1" applyFill="1" applyAlignment="1" applyProtection="1">
      <alignment vertical="center"/>
      <protection locked="0"/>
    </xf>
    <xf numFmtId="0" fontId="49" fillId="37" borderId="0" xfId="0" applyFont="1" applyFill="1" applyAlignment="1">
      <alignment horizontal="center" vertical="center"/>
    </xf>
    <xf numFmtId="167" fontId="49" fillId="37" borderId="0" xfId="0" applyNumberFormat="1" applyFont="1" applyFill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2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 wrapText="1"/>
    </xf>
    <xf numFmtId="1" fontId="14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 applyProtection="1">
      <alignment horizontal="center" vertical="center" textRotation="90" wrapText="1"/>
      <protection locked="0"/>
    </xf>
    <xf numFmtId="167" fontId="1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 wrapText="1"/>
    </xf>
    <xf numFmtId="1" fontId="14" fillId="3" borderId="0" xfId="0" applyNumberFormat="1" applyFont="1" applyFill="1" applyAlignment="1">
      <alignment horizontal="center" vertical="center"/>
    </xf>
    <xf numFmtId="1" fontId="14" fillId="3" borderId="0" xfId="0" applyNumberFormat="1" applyFont="1" applyFill="1" applyAlignment="1">
      <alignment vertical="center"/>
    </xf>
    <xf numFmtId="0" fontId="7" fillId="6" borderId="28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/>
      <protection locked="0"/>
    </xf>
    <xf numFmtId="16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5" fillId="0" borderId="0" xfId="0" applyFont="1" applyAlignment="1">
      <alignment vertical="center"/>
    </xf>
    <xf numFmtId="0" fontId="20" fillId="38" borderId="23" xfId="0" applyFont="1" applyFill="1" applyBorder="1" applyAlignment="1">
      <alignment horizontal="left" vertical="center"/>
    </xf>
    <xf numFmtId="0" fontId="17" fillId="38" borderId="24" xfId="0" applyFont="1" applyFill="1" applyBorder="1" applyAlignment="1">
      <alignment vertical="center" wrapText="1"/>
    </xf>
    <xf numFmtId="1" fontId="16" fillId="38" borderId="24" xfId="0" applyNumberFormat="1" applyFont="1" applyFill="1" applyBorder="1" applyAlignment="1">
      <alignment horizontal="right" vertical="center"/>
    </xf>
    <xf numFmtId="0" fontId="16" fillId="38" borderId="24" xfId="0" applyFont="1" applyFill="1" applyBorder="1" applyAlignment="1" applyProtection="1">
      <alignment horizontal="center" vertical="center"/>
      <protection locked="0"/>
    </xf>
    <xf numFmtId="0" fontId="17" fillId="38" borderId="24" xfId="0" applyFont="1" applyFill="1" applyBorder="1" applyAlignment="1">
      <alignment horizontal="center" vertical="center"/>
    </xf>
    <xf numFmtId="4" fontId="17" fillId="38" borderId="24" xfId="0" applyNumberFormat="1" applyFont="1" applyFill="1" applyBorder="1" applyAlignment="1">
      <alignment horizontal="center" vertical="center"/>
    </xf>
    <xf numFmtId="165" fontId="17" fillId="38" borderId="24" xfId="0" applyNumberFormat="1" applyFont="1" applyFill="1" applyBorder="1" applyAlignment="1">
      <alignment horizontal="center" vertical="center"/>
    </xf>
    <xf numFmtId="165" fontId="17" fillId="38" borderId="24" xfId="0" applyNumberFormat="1" applyFont="1" applyFill="1" applyBorder="1" applyAlignment="1">
      <alignment vertical="center"/>
    </xf>
    <xf numFmtId="10" fontId="16" fillId="38" borderId="24" xfId="0" applyNumberFormat="1" applyFont="1" applyFill="1" applyBorder="1" applyAlignment="1">
      <alignment horizontal="center" vertical="center"/>
    </xf>
    <xf numFmtId="0" fontId="5" fillId="2" borderId="33" xfId="0" applyFont="1" applyFill="1" applyBorder="1"/>
    <xf numFmtId="0" fontId="14" fillId="2" borderId="33" xfId="0" applyFont="1" applyFill="1" applyBorder="1" applyAlignment="1">
      <alignment horizontal="center"/>
    </xf>
    <xf numFmtId="0" fontId="20" fillId="40" borderId="23" xfId="0" applyFont="1" applyFill="1" applyBorder="1" applyAlignment="1">
      <alignment horizontal="left" vertical="center"/>
    </xf>
    <xf numFmtId="0" fontId="17" fillId="40" borderId="24" xfId="0" applyFont="1" applyFill="1" applyBorder="1" applyAlignment="1">
      <alignment vertical="center" wrapText="1"/>
    </xf>
    <xf numFmtId="1" fontId="16" fillId="40" borderId="24" xfId="0" applyNumberFormat="1" applyFont="1" applyFill="1" applyBorder="1" applyAlignment="1">
      <alignment horizontal="right" vertical="center"/>
    </xf>
    <xf numFmtId="0" fontId="16" fillId="40" borderId="24" xfId="0" applyFont="1" applyFill="1" applyBorder="1" applyAlignment="1" applyProtection="1">
      <alignment horizontal="center" vertical="center"/>
      <protection locked="0"/>
    </xf>
    <xf numFmtId="0" fontId="17" fillId="40" borderId="24" xfId="0" applyFont="1" applyFill="1" applyBorder="1" applyAlignment="1">
      <alignment horizontal="center" vertical="center"/>
    </xf>
    <xf numFmtId="4" fontId="17" fillId="40" borderId="24" xfId="0" applyNumberFormat="1" applyFont="1" applyFill="1" applyBorder="1" applyAlignment="1">
      <alignment horizontal="center" vertical="center"/>
    </xf>
    <xf numFmtId="165" fontId="17" fillId="40" borderId="24" xfId="0" applyNumberFormat="1" applyFont="1" applyFill="1" applyBorder="1" applyAlignment="1">
      <alignment horizontal="center" vertical="center"/>
    </xf>
    <xf numFmtId="165" fontId="17" fillId="40" borderId="24" xfId="0" applyNumberFormat="1" applyFont="1" applyFill="1" applyBorder="1" applyAlignment="1">
      <alignment vertical="center"/>
    </xf>
    <xf numFmtId="10" fontId="16" fillId="40" borderId="24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/>
    </xf>
    <xf numFmtId="167" fontId="5" fillId="2" borderId="33" xfId="0" applyNumberFormat="1" applyFont="1" applyFill="1" applyBorder="1" applyAlignment="1">
      <alignment horizontal="center"/>
    </xf>
    <xf numFmtId="0" fontId="5" fillId="32" borderId="33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1" fontId="13" fillId="32" borderId="33" xfId="0" applyNumberFormat="1" applyFont="1" applyFill="1" applyBorder="1" applyAlignment="1">
      <alignment horizontal="right" vertical="center"/>
    </xf>
    <xf numFmtId="0" fontId="13" fillId="32" borderId="33" xfId="0" applyFont="1" applyFill="1" applyBorder="1" applyAlignment="1" applyProtection="1">
      <alignment horizontal="center" vertical="center"/>
      <protection locked="0"/>
    </xf>
    <xf numFmtId="0" fontId="7" fillId="32" borderId="33" xfId="0" applyFont="1" applyFill="1" applyBorder="1" applyAlignment="1">
      <alignment horizontal="center" vertical="center"/>
    </xf>
    <xf numFmtId="4" fontId="7" fillId="32" borderId="33" xfId="0" applyNumberFormat="1" applyFont="1" applyFill="1" applyBorder="1" applyAlignment="1">
      <alignment horizontal="center" vertical="center"/>
    </xf>
    <xf numFmtId="165" fontId="7" fillId="32" borderId="33" xfId="0" applyNumberFormat="1" applyFont="1" applyFill="1" applyBorder="1" applyAlignment="1">
      <alignment horizontal="center" vertical="center"/>
    </xf>
    <xf numFmtId="165" fontId="7" fillId="32" borderId="33" xfId="0" applyNumberFormat="1" applyFont="1" applyFill="1" applyBorder="1" applyAlignment="1">
      <alignment vertical="center"/>
    </xf>
    <xf numFmtId="10" fontId="14" fillId="32" borderId="33" xfId="0" applyNumberFormat="1" applyFont="1" applyFill="1" applyBorder="1" applyAlignment="1">
      <alignment horizontal="center" vertical="center"/>
    </xf>
    <xf numFmtId="0" fontId="13" fillId="39" borderId="2" xfId="0" applyFont="1" applyFill="1" applyBorder="1" applyAlignment="1">
      <alignment horizontal="left" vertical="center"/>
    </xf>
    <xf numFmtId="0" fontId="5" fillId="39" borderId="33" xfId="0" applyFont="1" applyFill="1" applyBorder="1" applyAlignment="1">
      <alignment vertical="center" wrapText="1"/>
    </xf>
    <xf numFmtId="0" fontId="7" fillId="39" borderId="33" xfId="0" applyFont="1" applyFill="1" applyBorder="1" applyAlignment="1">
      <alignment vertical="center" wrapText="1"/>
    </xf>
    <xf numFmtId="1" fontId="13" fillId="39" borderId="33" xfId="0" applyNumberFormat="1" applyFont="1" applyFill="1" applyBorder="1" applyAlignment="1">
      <alignment horizontal="right" vertical="center"/>
    </xf>
    <xf numFmtId="0" fontId="13" fillId="39" borderId="33" xfId="0" applyFont="1" applyFill="1" applyBorder="1" applyAlignment="1" applyProtection="1">
      <alignment horizontal="center" vertical="center"/>
      <protection locked="0"/>
    </xf>
    <xf numFmtId="0" fontId="7" fillId="39" borderId="33" xfId="0" applyFont="1" applyFill="1" applyBorder="1" applyAlignment="1">
      <alignment horizontal="center" vertical="center"/>
    </xf>
    <xf numFmtId="4" fontId="7" fillId="39" borderId="33" xfId="0" applyNumberFormat="1" applyFont="1" applyFill="1" applyBorder="1" applyAlignment="1">
      <alignment horizontal="center" vertical="center"/>
    </xf>
    <xf numFmtId="165" fontId="7" fillId="39" borderId="33" xfId="0" applyNumberFormat="1" applyFont="1" applyFill="1" applyBorder="1" applyAlignment="1">
      <alignment horizontal="center" vertical="center"/>
    </xf>
    <xf numFmtId="165" fontId="7" fillId="39" borderId="33" xfId="0" applyNumberFormat="1" applyFont="1" applyFill="1" applyBorder="1" applyAlignment="1">
      <alignment vertical="center"/>
    </xf>
    <xf numFmtId="10" fontId="14" fillId="39" borderId="33" xfId="0" applyNumberFormat="1" applyFont="1" applyFill="1" applyBorder="1" applyAlignment="1">
      <alignment horizontal="center" vertical="center"/>
    </xf>
    <xf numFmtId="0" fontId="5" fillId="39" borderId="0" xfId="0" applyFont="1" applyFill="1"/>
    <xf numFmtId="0" fontId="5" fillId="32" borderId="0" xfId="0" applyFont="1" applyFill="1"/>
    <xf numFmtId="0" fontId="17" fillId="16" borderId="0" xfId="0" applyFont="1" applyFill="1"/>
    <xf numFmtId="0" fontId="17" fillId="40" borderId="0" xfId="0" applyFont="1" applyFill="1"/>
    <xf numFmtId="0" fontId="5" fillId="15" borderId="0" xfId="0" applyFont="1" applyFill="1"/>
    <xf numFmtId="0" fontId="5" fillId="18" borderId="0" xfId="0" applyFont="1" applyFill="1"/>
    <xf numFmtId="0" fontId="17" fillId="9" borderId="0" xfId="0" applyFont="1" applyFill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7" fillId="8" borderId="0" xfId="0" applyFont="1" applyFill="1"/>
    <xf numFmtId="0" fontId="5" fillId="19" borderId="0" xfId="0" applyFont="1" applyFill="1"/>
    <xf numFmtId="0" fontId="5" fillId="20" borderId="0" xfId="0" applyFont="1" applyFill="1"/>
    <xf numFmtId="0" fontId="5" fillId="21" borderId="0" xfId="0" applyFont="1" applyFill="1"/>
    <xf numFmtId="0" fontId="44" fillId="9" borderId="0" xfId="0" applyFont="1" applyFill="1"/>
    <xf numFmtId="0" fontId="5" fillId="22" borderId="0" xfId="0" applyFont="1" applyFill="1"/>
    <xf numFmtId="0" fontId="17" fillId="23" borderId="0" xfId="0" applyFont="1" applyFill="1"/>
    <xf numFmtId="0" fontId="17" fillId="38" borderId="0" xfId="0" applyFont="1" applyFill="1"/>
    <xf numFmtId="0" fontId="5" fillId="16" borderId="0" xfId="0" applyFont="1" applyFill="1"/>
    <xf numFmtId="0" fontId="5" fillId="27" borderId="0" xfId="0" applyFont="1" applyFill="1"/>
    <xf numFmtId="0" fontId="12" fillId="5" borderId="23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vertical="center" wrapText="1"/>
    </xf>
    <xf numFmtId="1" fontId="13" fillId="5" borderId="24" xfId="0" applyNumberFormat="1" applyFont="1" applyFill="1" applyBorder="1" applyAlignment="1">
      <alignment horizontal="right" vertical="center"/>
    </xf>
    <xf numFmtId="0" fontId="13" fillId="5" borderId="24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>
      <alignment horizontal="center" vertical="center"/>
    </xf>
    <xf numFmtId="4" fontId="7" fillId="5" borderId="24" xfId="0" applyNumberFormat="1" applyFont="1" applyFill="1" applyBorder="1" applyAlignment="1">
      <alignment horizontal="center" vertical="center"/>
    </xf>
    <xf numFmtId="165" fontId="7" fillId="5" borderId="24" xfId="0" applyNumberFormat="1" applyFont="1" applyFill="1" applyBorder="1" applyAlignment="1">
      <alignment horizontal="center" vertical="center"/>
    </xf>
    <xf numFmtId="165" fontId="7" fillId="5" borderId="24" xfId="0" applyNumberFormat="1" applyFont="1" applyFill="1" applyBorder="1" applyAlignment="1">
      <alignment vertical="center"/>
    </xf>
    <xf numFmtId="10" fontId="13" fillId="5" borderId="24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 wrapText="1"/>
    </xf>
    <xf numFmtId="0" fontId="22" fillId="43" borderId="2" xfId="0" applyFont="1" applyFill="1" applyBorder="1" applyAlignment="1">
      <alignment horizontal="left" vertical="center"/>
    </xf>
    <xf numFmtId="0" fontId="26" fillId="43" borderId="33" xfId="0" applyFont="1" applyFill="1" applyBorder="1" applyAlignment="1">
      <alignment vertical="center" wrapText="1"/>
    </xf>
    <xf numFmtId="1" fontId="16" fillId="43" borderId="33" xfId="0" applyNumberFormat="1" applyFont="1" applyFill="1" applyBorder="1" applyAlignment="1">
      <alignment horizontal="right" vertical="center"/>
    </xf>
    <xf numFmtId="0" fontId="16" fillId="43" borderId="33" xfId="0" applyFont="1" applyFill="1" applyBorder="1" applyAlignment="1" applyProtection="1">
      <alignment horizontal="center" vertical="center"/>
      <protection locked="0"/>
    </xf>
    <xf numFmtId="1" fontId="16" fillId="43" borderId="33" xfId="0" applyNumberFormat="1" applyFont="1" applyFill="1" applyBorder="1" applyAlignment="1">
      <alignment horizontal="center" vertical="center"/>
    </xf>
    <xf numFmtId="167" fontId="16" fillId="43" borderId="33" xfId="0" applyNumberFormat="1" applyFont="1" applyFill="1" applyBorder="1" applyAlignment="1">
      <alignment horizontal="center" vertical="center"/>
    </xf>
    <xf numFmtId="0" fontId="17" fillId="43" borderId="33" xfId="0" applyFont="1" applyFill="1" applyBorder="1" applyAlignment="1">
      <alignment horizontal="center" vertical="center"/>
    </xf>
    <xf numFmtId="4" fontId="17" fillId="43" borderId="33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4" fontId="9" fillId="6" borderId="28" xfId="0" applyNumberFormat="1" applyFont="1" applyFill="1" applyBorder="1" applyAlignment="1">
      <alignment horizontal="center" vertical="center"/>
    </xf>
    <xf numFmtId="0" fontId="11" fillId="41" borderId="23" xfId="0" applyFont="1" applyFill="1" applyBorder="1" applyAlignment="1">
      <alignment horizontal="left" vertical="center"/>
    </xf>
    <xf numFmtId="0" fontId="5" fillId="41" borderId="24" xfId="0" applyFont="1" applyFill="1" applyBorder="1" applyAlignment="1">
      <alignment vertical="center" wrapText="1"/>
    </xf>
    <xf numFmtId="1" fontId="14" fillId="41" borderId="24" xfId="0" applyNumberFormat="1" applyFont="1" applyFill="1" applyBorder="1" applyAlignment="1">
      <alignment horizontal="right" vertical="center"/>
    </xf>
    <xf numFmtId="0" fontId="14" fillId="41" borderId="24" xfId="0" applyFont="1" applyFill="1" applyBorder="1" applyAlignment="1" applyProtection="1">
      <alignment horizontal="center" vertical="center"/>
      <protection locked="0"/>
    </xf>
    <xf numFmtId="0" fontId="5" fillId="41" borderId="24" xfId="0" applyFont="1" applyFill="1" applyBorder="1" applyAlignment="1">
      <alignment horizontal="center" vertical="center"/>
    </xf>
    <xf numFmtId="4" fontId="5" fillId="41" borderId="24" xfId="0" applyNumberFormat="1" applyFont="1" applyFill="1" applyBorder="1" applyAlignment="1">
      <alignment horizontal="center" vertical="center"/>
    </xf>
    <xf numFmtId="165" fontId="5" fillId="41" borderId="24" xfId="0" applyNumberFormat="1" applyFont="1" applyFill="1" applyBorder="1" applyAlignment="1">
      <alignment horizontal="center" vertical="center"/>
    </xf>
    <xf numFmtId="165" fontId="5" fillId="41" borderId="24" xfId="0" applyNumberFormat="1" applyFont="1" applyFill="1" applyBorder="1" applyAlignment="1">
      <alignment vertical="center"/>
    </xf>
    <xf numFmtId="10" fontId="14" fillId="41" borderId="24" xfId="0" applyNumberFormat="1" applyFont="1" applyFill="1" applyBorder="1" applyAlignment="1">
      <alignment horizontal="center" vertical="center"/>
    </xf>
    <xf numFmtId="0" fontId="5" fillId="41" borderId="0" xfId="0" applyFont="1" applyFill="1"/>
    <xf numFmtId="0" fontId="20" fillId="44" borderId="23" xfId="0" applyFont="1" applyFill="1" applyBorder="1" applyAlignment="1">
      <alignment horizontal="left" vertical="center"/>
    </xf>
    <xf numFmtId="0" fontId="17" fillId="44" borderId="24" xfId="0" applyFont="1" applyFill="1" applyBorder="1" applyAlignment="1">
      <alignment vertical="center" wrapText="1"/>
    </xf>
    <xf numFmtId="1" fontId="16" fillId="44" borderId="24" xfId="0" applyNumberFormat="1" applyFont="1" applyFill="1" applyBorder="1" applyAlignment="1">
      <alignment horizontal="right" vertical="center"/>
    </xf>
    <xf numFmtId="0" fontId="16" fillId="44" borderId="24" xfId="0" applyFont="1" applyFill="1" applyBorder="1" applyAlignment="1">
      <alignment horizontal="center" vertical="center"/>
    </xf>
    <xf numFmtId="0" fontId="17" fillId="44" borderId="24" xfId="0" applyFont="1" applyFill="1" applyBorder="1" applyAlignment="1">
      <alignment horizontal="center" vertical="center"/>
    </xf>
    <xf numFmtId="4" fontId="17" fillId="44" borderId="24" xfId="0" applyNumberFormat="1" applyFont="1" applyFill="1" applyBorder="1" applyAlignment="1">
      <alignment horizontal="center" vertical="center"/>
    </xf>
    <xf numFmtId="165" fontId="17" fillId="44" borderId="24" xfId="0" applyNumberFormat="1" applyFont="1" applyFill="1" applyBorder="1" applyAlignment="1">
      <alignment horizontal="center" vertical="center"/>
    </xf>
    <xf numFmtId="165" fontId="17" fillId="44" borderId="24" xfId="0" applyNumberFormat="1" applyFont="1" applyFill="1" applyBorder="1" applyAlignment="1">
      <alignment vertical="center"/>
    </xf>
    <xf numFmtId="10" fontId="16" fillId="44" borderId="24" xfId="0" applyNumberFormat="1" applyFont="1" applyFill="1" applyBorder="1" applyAlignment="1">
      <alignment horizontal="center" vertical="center"/>
    </xf>
    <xf numFmtId="0" fontId="17" fillId="44" borderId="0" xfId="0" applyFont="1" applyFill="1"/>
    <xf numFmtId="0" fontId="12" fillId="45" borderId="23" xfId="0" applyFont="1" applyFill="1" applyBorder="1" applyAlignment="1">
      <alignment horizontal="left" vertical="center"/>
    </xf>
    <xf numFmtId="0" fontId="17" fillId="45" borderId="24" xfId="0" applyFont="1" applyFill="1" applyBorder="1" applyAlignment="1">
      <alignment vertical="center" wrapText="1"/>
    </xf>
    <xf numFmtId="1" fontId="16" fillId="45" borderId="24" xfId="0" applyNumberFormat="1" applyFont="1" applyFill="1" applyBorder="1" applyAlignment="1">
      <alignment horizontal="right" vertical="center"/>
    </xf>
    <xf numFmtId="0" fontId="16" fillId="45" borderId="24" xfId="0" applyFont="1" applyFill="1" applyBorder="1" applyAlignment="1">
      <alignment horizontal="center" vertical="center"/>
    </xf>
    <xf numFmtId="0" fontId="17" fillId="45" borderId="24" xfId="0" applyFont="1" applyFill="1" applyBorder="1" applyAlignment="1">
      <alignment horizontal="center" vertical="center"/>
    </xf>
    <xf numFmtId="4" fontId="17" fillId="45" borderId="24" xfId="0" applyNumberFormat="1" applyFont="1" applyFill="1" applyBorder="1" applyAlignment="1">
      <alignment horizontal="center" vertical="center"/>
    </xf>
    <xf numFmtId="165" fontId="17" fillId="45" borderId="24" xfId="0" applyNumberFormat="1" applyFont="1" applyFill="1" applyBorder="1" applyAlignment="1">
      <alignment horizontal="center" vertical="center"/>
    </xf>
    <xf numFmtId="165" fontId="17" fillId="45" borderId="24" xfId="0" applyNumberFormat="1" applyFont="1" applyFill="1" applyBorder="1" applyAlignment="1">
      <alignment vertical="center"/>
    </xf>
    <xf numFmtId="10" fontId="16" fillId="45" borderId="24" xfId="0" applyNumberFormat="1" applyFont="1" applyFill="1" applyBorder="1" applyAlignment="1">
      <alignment horizontal="center" vertical="center"/>
    </xf>
    <xf numFmtId="0" fontId="17" fillId="45" borderId="0" xfId="0" applyFont="1" applyFill="1"/>
    <xf numFmtId="167" fontId="5" fillId="0" borderId="25" xfId="0" applyNumberFormat="1" applyFont="1" applyBorder="1" applyAlignment="1">
      <alignment horizontal="center" vertical="center"/>
    </xf>
    <xf numFmtId="0" fontId="55" fillId="6" borderId="26" xfId="0" applyFont="1" applyFill="1" applyBorder="1" applyAlignment="1">
      <alignment vertical="center" wrapText="1"/>
    </xf>
    <xf numFmtId="10" fontId="57" fillId="6" borderId="25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left" vertical="center" wrapText="1"/>
    </xf>
    <xf numFmtId="1" fontId="16" fillId="34" borderId="0" xfId="0" applyNumberFormat="1" applyFont="1" applyFill="1" applyAlignment="1">
      <alignment horizontal="center" vertical="center" wrapText="1"/>
    </xf>
    <xf numFmtId="0" fontId="16" fillId="34" borderId="0" xfId="0" applyFont="1" applyFill="1" applyAlignment="1" applyProtection="1">
      <alignment horizontal="center" vertical="center" textRotation="90" wrapText="1"/>
      <protection locked="0"/>
    </xf>
    <xf numFmtId="167" fontId="16" fillId="34" borderId="0" xfId="0" applyNumberFormat="1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2" fontId="16" fillId="34" borderId="0" xfId="0" applyNumberFormat="1" applyFont="1" applyFill="1" applyAlignment="1">
      <alignment horizontal="center" vertical="center" wrapText="1"/>
    </xf>
    <xf numFmtId="1" fontId="16" fillId="34" borderId="0" xfId="0" applyNumberFormat="1" applyFont="1" applyFill="1" applyAlignment="1">
      <alignment horizontal="center" vertical="center"/>
    </xf>
    <xf numFmtId="1" fontId="16" fillId="34" borderId="0" xfId="0" applyNumberFormat="1" applyFont="1" applyFill="1" applyAlignment="1">
      <alignment vertical="center"/>
    </xf>
    <xf numFmtId="0" fontId="6" fillId="34" borderId="0" xfId="0" applyFont="1" applyFill="1"/>
    <xf numFmtId="0" fontId="14" fillId="6" borderId="25" xfId="0" applyFont="1" applyFill="1" applyBorder="1" applyAlignment="1">
      <alignment vertical="center" wrapText="1"/>
    </xf>
    <xf numFmtId="0" fontId="24" fillId="11" borderId="0" xfId="0" applyFont="1" applyFill="1" applyAlignment="1">
      <alignment vertical="center"/>
    </xf>
    <xf numFmtId="0" fontId="24" fillId="11" borderId="0" xfId="0" applyFont="1" applyFill="1" applyAlignment="1">
      <alignment horizontal="center" vertical="center" wrapText="1"/>
    </xf>
    <xf numFmtId="0" fontId="58" fillId="11" borderId="0" xfId="0" applyFont="1" applyFill="1" applyAlignment="1">
      <alignment horizontal="left" vertical="center" wrapText="1"/>
    </xf>
    <xf numFmtId="1" fontId="14" fillId="11" borderId="0" xfId="0" applyNumberFormat="1" applyFont="1" applyFill="1" applyAlignment="1">
      <alignment horizontal="center" vertical="center" wrapText="1"/>
    </xf>
    <xf numFmtId="0" fontId="14" fillId="11" borderId="0" xfId="0" applyFont="1" applyFill="1" applyAlignment="1" applyProtection="1">
      <alignment horizontal="center" vertical="center" textRotation="90" wrapText="1"/>
      <protection locked="0"/>
    </xf>
    <xf numFmtId="167" fontId="14" fillId="11" borderId="0" xfId="0" applyNumberFormat="1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1" fontId="14" fillId="11" borderId="0" xfId="0" applyNumberFormat="1" applyFont="1" applyFill="1" applyAlignment="1">
      <alignment horizontal="center" vertical="center"/>
    </xf>
    <xf numFmtId="1" fontId="14" fillId="11" borderId="0" xfId="0" applyNumberFormat="1" applyFont="1" applyFill="1" applyAlignment="1">
      <alignment vertical="center"/>
    </xf>
    <xf numFmtId="4" fontId="5" fillId="0" borderId="27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10" fontId="57" fillId="0" borderId="0" xfId="4" applyNumberFormat="1" applyFont="1" applyAlignment="1">
      <alignment horizontal="center"/>
    </xf>
    <xf numFmtId="10" fontId="59" fillId="0" borderId="0" xfId="4" applyNumberFormat="1" applyFont="1" applyAlignment="1">
      <alignment horizontal="center"/>
    </xf>
    <xf numFmtId="4" fontId="57" fillId="2" borderId="14" xfId="0" applyNumberFormat="1" applyFont="1" applyFill="1" applyBorder="1"/>
    <xf numFmtId="1" fontId="57" fillId="2" borderId="15" xfId="0" applyNumberFormat="1" applyFont="1" applyFill="1" applyBorder="1" applyAlignment="1">
      <alignment horizontal="center" vertical="center"/>
    </xf>
    <xf numFmtId="10" fontId="57" fillId="2" borderId="22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/>
    </xf>
    <xf numFmtId="10" fontId="60" fillId="6" borderId="25" xfId="0" applyNumberFormat="1" applyFont="1" applyFill="1" applyBorder="1" applyAlignment="1">
      <alignment horizontal="center" vertical="center"/>
    </xf>
    <xf numFmtId="10" fontId="57" fillId="0" borderId="25" xfId="0" applyNumberFormat="1" applyFont="1" applyBorder="1" applyAlignment="1">
      <alignment horizontal="center" vertical="center"/>
    </xf>
    <xf numFmtId="0" fontId="5" fillId="17" borderId="30" xfId="0" applyFont="1" applyFill="1" applyBorder="1" applyAlignment="1" applyProtection="1">
      <alignment horizontal="center" vertical="center"/>
      <protection locked="0"/>
    </xf>
    <xf numFmtId="10" fontId="57" fillId="6" borderId="28" xfId="0" applyNumberFormat="1" applyFont="1" applyFill="1" applyBorder="1" applyAlignment="1">
      <alignment horizontal="center" vertical="center"/>
    </xf>
    <xf numFmtId="10" fontId="27" fillId="6" borderId="28" xfId="0" applyNumberFormat="1" applyFont="1" applyFill="1" applyBorder="1" applyAlignment="1">
      <alignment horizontal="center" vertical="center" wrapText="1"/>
    </xf>
    <xf numFmtId="10" fontId="27" fillId="6" borderId="28" xfId="0" applyNumberFormat="1" applyFont="1" applyFill="1" applyBorder="1" applyAlignment="1">
      <alignment horizontal="center" vertical="center"/>
    </xf>
    <xf numFmtId="10" fontId="27" fillId="0" borderId="28" xfId="0" applyNumberFormat="1" applyFont="1" applyBorder="1" applyAlignment="1">
      <alignment horizontal="center" vertical="center"/>
    </xf>
    <xf numFmtId="0" fontId="5" fillId="28" borderId="24" xfId="0" applyFont="1" applyFill="1" applyBorder="1" applyAlignment="1">
      <alignment vertical="center" wrapText="1"/>
    </xf>
    <xf numFmtId="0" fontId="21" fillId="28" borderId="24" xfId="0" applyFont="1" applyFill="1" applyBorder="1" applyAlignment="1">
      <alignment vertical="center" wrapText="1"/>
    </xf>
    <xf numFmtId="0" fontId="14" fillId="28" borderId="24" xfId="0" applyFont="1" applyFill="1" applyBorder="1" applyAlignment="1" applyProtection="1">
      <alignment horizontal="center" vertical="center"/>
      <protection locked="0"/>
    </xf>
    <xf numFmtId="1" fontId="5" fillId="28" borderId="24" xfId="0" applyNumberFormat="1" applyFont="1" applyFill="1" applyBorder="1" applyAlignment="1">
      <alignment horizontal="right" vertical="center"/>
    </xf>
    <xf numFmtId="0" fontId="5" fillId="28" borderId="24" xfId="0" applyFont="1" applyFill="1" applyBorder="1" applyAlignment="1">
      <alignment horizontal="center" vertical="center"/>
    </xf>
    <xf numFmtId="4" fontId="5" fillId="28" borderId="24" xfId="0" applyNumberFormat="1" applyFont="1" applyFill="1" applyBorder="1" applyAlignment="1">
      <alignment horizontal="center" vertical="center"/>
    </xf>
    <xf numFmtId="165" fontId="5" fillId="28" borderId="24" xfId="0" applyNumberFormat="1" applyFont="1" applyFill="1" applyBorder="1" applyAlignment="1">
      <alignment horizontal="center" vertical="center"/>
    </xf>
    <xf numFmtId="1" fontId="5" fillId="28" borderId="24" xfId="5" applyNumberFormat="1" applyFont="1" applyFill="1" applyBorder="1" applyAlignment="1">
      <alignment horizontal="center" vertical="center"/>
    </xf>
    <xf numFmtId="165" fontId="41" fillId="28" borderId="24" xfId="0" applyNumberFormat="1" applyFont="1" applyFill="1" applyBorder="1" applyAlignment="1">
      <alignment vertical="center"/>
    </xf>
    <xf numFmtId="165" fontId="41" fillId="28" borderId="24" xfId="0" applyNumberFormat="1" applyFont="1" applyFill="1" applyBorder="1" applyAlignment="1">
      <alignment horizontal="center" vertical="center"/>
    </xf>
    <xf numFmtId="165" fontId="7" fillId="28" borderId="24" xfId="0" applyNumberFormat="1" applyFont="1" applyFill="1" applyBorder="1" applyAlignment="1">
      <alignment horizontal="center" vertical="center"/>
    </xf>
    <xf numFmtId="10" fontId="57" fillId="6" borderId="34" xfId="0" applyNumberFormat="1" applyFont="1" applyFill="1" applyBorder="1" applyAlignment="1">
      <alignment horizontal="center" vertical="center"/>
    </xf>
    <xf numFmtId="10" fontId="14" fillId="28" borderId="24" xfId="0" applyNumberFormat="1" applyFont="1" applyFill="1" applyBorder="1" applyAlignment="1">
      <alignment horizontal="center" vertical="center"/>
    </xf>
    <xf numFmtId="0" fontId="5" fillId="28" borderId="24" xfId="0" applyFont="1" applyFill="1" applyBorder="1"/>
    <xf numFmtId="10" fontId="9" fillId="6" borderId="26" xfId="0" applyNumberFormat="1" applyFont="1" applyFill="1" applyBorder="1" applyAlignment="1">
      <alignment horizontal="center" vertical="center"/>
    </xf>
    <xf numFmtId="10" fontId="57" fillId="6" borderId="26" xfId="0" applyNumberFormat="1" applyFont="1" applyFill="1" applyBorder="1" applyAlignment="1">
      <alignment horizontal="center" vertical="center"/>
    </xf>
    <xf numFmtId="10" fontId="27" fillId="6" borderId="26" xfId="0" applyNumberFormat="1" applyFont="1" applyFill="1" applyBorder="1" applyAlignment="1">
      <alignment horizontal="center" vertical="center"/>
    </xf>
    <xf numFmtId="10" fontId="57" fillId="6" borderId="24" xfId="0" applyNumberFormat="1" applyFont="1" applyFill="1" applyBorder="1" applyAlignment="1">
      <alignment horizontal="center" vertical="center"/>
    </xf>
    <xf numFmtId="0" fontId="7" fillId="5" borderId="24" xfId="0" applyFont="1" applyFill="1" applyBorder="1"/>
    <xf numFmtId="0" fontId="5" fillId="29" borderId="24" xfId="0" applyFont="1" applyFill="1" applyBorder="1" applyAlignment="1">
      <alignment vertical="center" wrapText="1"/>
    </xf>
    <xf numFmtId="0" fontId="21" fillId="29" borderId="24" xfId="0" applyFont="1" applyFill="1" applyBorder="1" applyAlignment="1">
      <alignment vertical="center" wrapText="1"/>
    </xf>
    <xf numFmtId="0" fontId="14" fillId="29" borderId="24" xfId="0" applyFont="1" applyFill="1" applyBorder="1" applyAlignment="1" applyProtection="1">
      <alignment horizontal="center" vertical="center"/>
      <protection locked="0"/>
    </xf>
    <xf numFmtId="1" fontId="5" fillId="29" borderId="24" xfId="0" applyNumberFormat="1" applyFont="1" applyFill="1" applyBorder="1" applyAlignment="1">
      <alignment horizontal="right" vertical="center"/>
    </xf>
    <xf numFmtId="0" fontId="5" fillId="29" borderId="24" xfId="0" applyFont="1" applyFill="1" applyBorder="1" applyAlignment="1">
      <alignment horizontal="center" vertical="center"/>
    </xf>
    <xf numFmtId="4" fontId="5" fillId="29" borderId="24" xfId="0" applyNumberFormat="1" applyFont="1" applyFill="1" applyBorder="1" applyAlignment="1">
      <alignment horizontal="center" vertical="center"/>
    </xf>
    <xf numFmtId="165" fontId="5" fillId="29" borderId="24" xfId="0" applyNumberFormat="1" applyFont="1" applyFill="1" applyBorder="1" applyAlignment="1">
      <alignment horizontal="center" vertical="center"/>
    </xf>
    <xf numFmtId="1" fontId="5" fillId="29" borderId="24" xfId="5" applyNumberFormat="1" applyFont="1" applyFill="1" applyBorder="1" applyAlignment="1">
      <alignment horizontal="center" vertical="center"/>
    </xf>
    <xf numFmtId="165" fontId="41" fillId="29" borderId="24" xfId="0" applyNumberFormat="1" applyFont="1" applyFill="1" applyBorder="1" applyAlignment="1">
      <alignment vertical="center"/>
    </xf>
    <xf numFmtId="165" fontId="41" fillId="29" borderId="24" xfId="0" applyNumberFormat="1" applyFont="1" applyFill="1" applyBorder="1" applyAlignment="1">
      <alignment horizontal="center" vertical="center"/>
    </xf>
    <xf numFmtId="165" fontId="7" fillId="29" borderId="24" xfId="0" applyNumberFormat="1" applyFont="1" applyFill="1" applyBorder="1" applyAlignment="1">
      <alignment horizontal="center" vertical="center"/>
    </xf>
    <xf numFmtId="10" fontId="14" fillId="29" borderId="24" xfId="0" applyNumberFormat="1" applyFont="1" applyFill="1" applyBorder="1" applyAlignment="1">
      <alignment horizontal="center" vertical="center"/>
    </xf>
    <xf numFmtId="0" fontId="5" fillId="29" borderId="24" xfId="0" applyFont="1" applyFill="1" applyBorder="1"/>
    <xf numFmtId="0" fontId="14" fillId="25" borderId="23" xfId="0" applyFont="1" applyFill="1" applyBorder="1" applyAlignment="1">
      <alignment horizontal="left" vertical="center"/>
    </xf>
    <xf numFmtId="0" fontId="5" fillId="25" borderId="24" xfId="0" applyFont="1" applyFill="1" applyBorder="1" applyAlignment="1">
      <alignment vertical="center" wrapText="1"/>
    </xf>
    <xf numFmtId="0" fontId="21" fillId="25" borderId="24" xfId="0" applyFont="1" applyFill="1" applyBorder="1" applyAlignment="1">
      <alignment vertical="center" wrapText="1"/>
    </xf>
    <xf numFmtId="0" fontId="14" fillId="25" borderId="24" xfId="0" applyFont="1" applyFill="1" applyBorder="1" applyAlignment="1" applyProtection="1">
      <alignment horizontal="center" vertical="center"/>
      <protection locked="0"/>
    </xf>
    <xf numFmtId="1" fontId="5" fillId="25" borderId="24" xfId="0" applyNumberFormat="1" applyFont="1" applyFill="1" applyBorder="1" applyAlignment="1">
      <alignment horizontal="right" vertical="center"/>
    </xf>
    <xf numFmtId="0" fontId="5" fillId="25" borderId="24" xfId="0" applyFont="1" applyFill="1" applyBorder="1" applyAlignment="1">
      <alignment horizontal="center" vertical="center"/>
    </xf>
    <xf numFmtId="4" fontId="5" fillId="25" borderId="24" xfId="0" applyNumberFormat="1" applyFont="1" applyFill="1" applyBorder="1" applyAlignment="1">
      <alignment horizontal="center" vertical="center"/>
    </xf>
    <xf numFmtId="165" fontId="5" fillId="25" borderId="24" xfId="0" applyNumberFormat="1" applyFont="1" applyFill="1" applyBorder="1" applyAlignment="1">
      <alignment horizontal="center" vertical="center"/>
    </xf>
    <xf numFmtId="1" fontId="5" fillId="25" borderId="24" xfId="5" applyNumberFormat="1" applyFont="1" applyFill="1" applyBorder="1" applyAlignment="1">
      <alignment horizontal="center" vertical="center"/>
    </xf>
    <xf numFmtId="165" fontId="41" fillId="25" borderId="24" xfId="0" applyNumberFormat="1" applyFont="1" applyFill="1" applyBorder="1" applyAlignment="1">
      <alignment vertical="center"/>
    </xf>
    <xf numFmtId="165" fontId="41" fillId="25" borderId="24" xfId="0" applyNumberFormat="1" applyFont="1" applyFill="1" applyBorder="1" applyAlignment="1">
      <alignment horizontal="center" vertical="center"/>
    </xf>
    <xf numFmtId="165" fontId="7" fillId="25" borderId="24" xfId="0" applyNumberFormat="1" applyFont="1" applyFill="1" applyBorder="1" applyAlignment="1">
      <alignment horizontal="center" vertical="center"/>
    </xf>
    <xf numFmtId="10" fontId="14" fillId="25" borderId="24" xfId="0" applyNumberFormat="1" applyFont="1" applyFill="1" applyBorder="1" applyAlignment="1">
      <alignment horizontal="center" vertical="center"/>
    </xf>
    <xf numFmtId="0" fontId="5" fillId="25" borderId="24" xfId="0" applyFont="1" applyFill="1" applyBorder="1"/>
    <xf numFmtId="0" fontId="5" fillId="24" borderId="24" xfId="0" applyFont="1" applyFill="1" applyBorder="1" applyAlignment="1">
      <alignment vertical="center" wrapText="1"/>
    </xf>
    <xf numFmtId="0" fontId="14" fillId="24" borderId="24" xfId="0" applyFont="1" applyFill="1" applyBorder="1" applyAlignment="1">
      <alignment vertical="center" wrapText="1"/>
    </xf>
    <xf numFmtId="1" fontId="5" fillId="24" borderId="24" xfId="0" applyNumberFormat="1" applyFont="1" applyFill="1" applyBorder="1" applyAlignment="1">
      <alignment horizontal="right" vertical="center"/>
    </xf>
    <xf numFmtId="0" fontId="14" fillId="24" borderId="24" xfId="0" applyFont="1" applyFill="1" applyBorder="1" applyAlignment="1" applyProtection="1">
      <alignment horizontal="center" vertical="center"/>
      <protection locked="0"/>
    </xf>
    <xf numFmtId="0" fontId="5" fillId="24" borderId="24" xfId="0" applyFont="1" applyFill="1" applyBorder="1" applyAlignment="1">
      <alignment horizontal="center" vertical="center"/>
    </xf>
    <xf numFmtId="4" fontId="5" fillId="24" borderId="24" xfId="0" applyNumberFormat="1" applyFont="1" applyFill="1" applyBorder="1" applyAlignment="1">
      <alignment horizontal="center" vertical="center"/>
    </xf>
    <xf numFmtId="165" fontId="5" fillId="24" borderId="24" xfId="0" applyNumberFormat="1" applyFont="1" applyFill="1" applyBorder="1" applyAlignment="1">
      <alignment horizontal="center" vertical="center"/>
    </xf>
    <xf numFmtId="1" fontId="5" fillId="24" borderId="24" xfId="5" applyNumberFormat="1" applyFont="1" applyFill="1" applyBorder="1" applyAlignment="1">
      <alignment horizontal="center" vertical="center"/>
    </xf>
    <xf numFmtId="165" fontId="41" fillId="24" borderId="24" xfId="0" applyNumberFormat="1" applyFont="1" applyFill="1" applyBorder="1" applyAlignment="1">
      <alignment vertical="center"/>
    </xf>
    <xf numFmtId="165" fontId="41" fillId="24" borderId="24" xfId="0" applyNumberFormat="1" applyFont="1" applyFill="1" applyBorder="1" applyAlignment="1">
      <alignment horizontal="center" vertical="center"/>
    </xf>
    <xf numFmtId="165" fontId="7" fillId="24" borderId="24" xfId="0" applyNumberFormat="1" applyFont="1" applyFill="1" applyBorder="1" applyAlignment="1">
      <alignment horizontal="center" vertical="center"/>
    </xf>
    <xf numFmtId="10" fontId="14" fillId="24" borderId="24" xfId="0" applyNumberFormat="1" applyFont="1" applyFill="1" applyBorder="1" applyAlignment="1">
      <alignment horizontal="center" vertical="center"/>
    </xf>
    <xf numFmtId="0" fontId="5" fillId="24" borderId="24" xfId="0" applyFont="1" applyFill="1" applyBorder="1"/>
    <xf numFmtId="10" fontId="27" fillId="6" borderId="26" xfId="0" applyNumberFormat="1" applyFont="1" applyFill="1" applyBorder="1" applyAlignment="1">
      <alignment horizontal="center" vertical="center" wrapText="1"/>
    </xf>
    <xf numFmtId="0" fontId="5" fillId="26" borderId="24" xfId="0" applyFont="1" applyFill="1" applyBorder="1"/>
    <xf numFmtId="0" fontId="12" fillId="44" borderId="23" xfId="0" applyFont="1" applyFill="1" applyBorder="1" applyAlignment="1">
      <alignment horizontal="left" vertical="center"/>
    </xf>
    <xf numFmtId="0" fontId="16" fillId="28" borderId="23" xfId="0" applyFont="1" applyFill="1" applyBorder="1" applyAlignment="1">
      <alignment horizontal="left" vertical="center"/>
    </xf>
    <xf numFmtId="0" fontId="16" fillId="29" borderId="23" xfId="0" applyFont="1" applyFill="1" applyBorder="1" applyAlignment="1">
      <alignment horizontal="left" vertical="center"/>
    </xf>
    <xf numFmtId="0" fontId="16" fillId="24" borderId="23" xfId="0" applyFont="1" applyFill="1" applyBorder="1" applyAlignment="1">
      <alignment horizontal="left" vertical="center"/>
    </xf>
    <xf numFmtId="0" fontId="16" fillId="16" borderId="23" xfId="0" applyFont="1" applyFill="1" applyBorder="1" applyAlignment="1">
      <alignment horizontal="left" vertical="center"/>
    </xf>
    <xf numFmtId="0" fontId="49" fillId="46" borderId="0" xfId="0" applyFont="1" applyFill="1" applyAlignment="1">
      <alignment vertical="center"/>
    </xf>
    <xf numFmtId="0" fontId="16" fillId="46" borderId="0" xfId="0" applyFont="1" applyFill="1" applyAlignment="1">
      <alignment horizontal="center" vertical="center" wrapText="1"/>
    </xf>
    <xf numFmtId="0" fontId="16" fillId="46" borderId="0" xfId="0" applyFont="1" applyFill="1" applyAlignment="1">
      <alignment horizontal="left" vertical="center" wrapText="1"/>
    </xf>
    <xf numFmtId="1" fontId="16" fillId="46" borderId="0" xfId="0" applyNumberFormat="1" applyFont="1" applyFill="1" applyAlignment="1">
      <alignment horizontal="center" vertical="center" wrapText="1"/>
    </xf>
    <xf numFmtId="0" fontId="16" fillId="46" borderId="0" xfId="0" applyFont="1" applyFill="1" applyAlignment="1" applyProtection="1">
      <alignment horizontal="center" vertical="center" textRotation="90" wrapText="1"/>
      <protection locked="0"/>
    </xf>
    <xf numFmtId="167" fontId="16" fillId="46" borderId="0" xfId="0" applyNumberFormat="1" applyFont="1" applyFill="1" applyAlignment="1">
      <alignment horizontal="center" vertical="center" wrapText="1"/>
    </xf>
    <xf numFmtId="0" fontId="17" fillId="46" borderId="0" xfId="0" applyFont="1" applyFill="1" applyAlignment="1">
      <alignment horizontal="center" vertical="center"/>
    </xf>
    <xf numFmtId="2" fontId="16" fillId="46" borderId="0" xfId="0" applyNumberFormat="1" applyFont="1" applyFill="1" applyAlignment="1">
      <alignment horizontal="center" vertical="center" wrapText="1"/>
    </xf>
    <xf numFmtId="1" fontId="16" fillId="46" borderId="0" xfId="0" applyNumberFormat="1" applyFont="1" applyFill="1" applyAlignment="1">
      <alignment horizontal="center" vertical="center"/>
    </xf>
    <xf numFmtId="1" fontId="16" fillId="46" borderId="0" xfId="0" applyNumberFormat="1" applyFont="1" applyFill="1" applyAlignment="1">
      <alignment vertical="center"/>
    </xf>
    <xf numFmtId="0" fontId="6" fillId="46" borderId="0" xfId="0" applyFont="1" applyFill="1"/>
    <xf numFmtId="0" fontId="20" fillId="42" borderId="23" xfId="0" applyFont="1" applyFill="1" applyBorder="1" applyAlignment="1">
      <alignment horizontal="left" vertical="center"/>
    </xf>
    <xf numFmtId="0" fontId="17" fillId="42" borderId="24" xfId="0" applyFont="1" applyFill="1" applyBorder="1" applyAlignment="1">
      <alignment vertical="center" wrapText="1"/>
    </xf>
    <xf numFmtId="1" fontId="16" fillId="42" borderId="24" xfId="0" applyNumberFormat="1" applyFont="1" applyFill="1" applyBorder="1" applyAlignment="1">
      <alignment horizontal="right" vertical="center"/>
    </xf>
    <xf numFmtId="0" fontId="16" fillId="42" borderId="24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4" fontId="17" fillId="42" borderId="24" xfId="0" applyNumberFormat="1" applyFont="1" applyFill="1" applyBorder="1" applyAlignment="1">
      <alignment horizontal="center" vertical="center"/>
    </xf>
    <xf numFmtId="165" fontId="17" fillId="42" borderId="24" xfId="0" applyNumberFormat="1" applyFont="1" applyFill="1" applyBorder="1" applyAlignment="1">
      <alignment horizontal="center" vertical="center"/>
    </xf>
    <xf numFmtId="165" fontId="17" fillId="42" borderId="24" xfId="0" applyNumberFormat="1" applyFont="1" applyFill="1" applyBorder="1" applyAlignment="1">
      <alignment vertical="center"/>
    </xf>
    <xf numFmtId="10" fontId="16" fillId="42" borderId="24" xfId="0" applyNumberFormat="1" applyFont="1" applyFill="1" applyBorder="1" applyAlignment="1">
      <alignment horizontal="center" vertical="center"/>
    </xf>
    <xf numFmtId="0" fontId="17" fillId="42" borderId="0" xfId="0" applyFont="1" applyFill="1"/>
    <xf numFmtId="0" fontId="9" fillId="0" borderId="29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</cellXfs>
  <cellStyles count="9">
    <cellStyle name="Comma" xfId="7"/>
    <cellStyle name="Обычный" xfId="0" builtinId="0"/>
    <cellStyle name="Обычный 2" xfId="1"/>
    <cellStyle name="Обычный 2 2" xfId="3"/>
    <cellStyle name="Обычный 2 4" xfId="6"/>
    <cellStyle name="Процентный 2 3 2" xfId="4"/>
    <cellStyle name="Финансовый 2 2" xfId="2"/>
    <cellStyle name="Финансовый 2 2 17" xfId="8"/>
    <cellStyle name="Финансовый 2 2 2 3" xfId="5"/>
  </cellStyles>
  <dxfs count="6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7734016</xdr:colOff>
      <xdr:row>1</xdr:row>
      <xdr:rowOff>239935</xdr:rowOff>
    </xdr:from>
    <xdr:to>
      <xdr:col>5</xdr:col>
      <xdr:colOff>38792</xdr:colOff>
      <xdr:row>9</xdr:row>
      <xdr:rowOff>32622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443ACB7-E82C-458D-9683-6E745BB4F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5716" y="239935"/>
          <a:ext cx="4820626" cy="1323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2919415</xdr:colOff>
      <xdr:row>6</xdr:row>
      <xdr:rowOff>238124</xdr:rowOff>
    </xdr:from>
    <xdr:to>
      <xdr:col>5</xdr:col>
      <xdr:colOff>921330</xdr:colOff>
      <xdr:row>8</xdr:row>
      <xdr:rowOff>295909</xdr:rowOff>
    </xdr:to>
    <xdr:pic>
      <xdr:nvPicPr>
        <xdr:cNvPr id="2" name="Рисунок 1" descr="био лого">
          <a:extLst>
            <a:ext uri="{FF2B5EF4-FFF2-40B4-BE49-F238E27FC236}">
              <a16:creationId xmlns="" xmlns:a16="http://schemas.microsoft.com/office/drawing/2014/main" id="{08305E34-D528-4C34-B9F9-285E02BA7D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4115" y="2168524"/>
          <a:ext cx="6631565" cy="10039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A441"/>
  <sheetViews>
    <sheetView showGridLines="0" tabSelected="1" topLeftCell="A99" zoomScale="40" zoomScaleNormal="40" workbookViewId="0">
      <selection activeCell="O251" sqref="O251"/>
    </sheetView>
  </sheetViews>
  <sheetFormatPr defaultColWidth="20.42578125" defaultRowHeight="20.25" outlineLevelRow="1"/>
  <cols>
    <col min="1" max="1" width="5.42578125" style="11" customWidth="1"/>
    <col min="2" max="2" width="80.140625" style="11" customWidth="1"/>
    <col min="3" max="3" width="136.140625" style="11" customWidth="1"/>
    <col min="4" max="4" width="23.42578125" style="11" customWidth="1"/>
    <col min="5" max="5" width="19.5703125" style="11" customWidth="1"/>
    <col min="6" max="6" width="19.42578125" style="11" customWidth="1"/>
    <col min="7" max="7" width="15.42578125" style="403" customWidth="1"/>
    <col min="8" max="8" width="12.42578125" style="11" customWidth="1"/>
    <col min="9" max="9" width="14.42578125" style="11" customWidth="1"/>
    <col min="10" max="10" width="13" style="11" customWidth="1"/>
    <col min="11" max="12" width="13.42578125" style="11" customWidth="1"/>
    <col min="13" max="13" width="22.42578125" style="11" customWidth="1"/>
    <col min="14" max="14" width="15.140625" style="11" customWidth="1"/>
    <col min="15" max="15" width="34.42578125" style="404" customWidth="1"/>
    <col min="16" max="16" width="27" style="11" customWidth="1"/>
    <col min="17" max="17" width="18.85546875" style="11" customWidth="1"/>
    <col min="18" max="18" width="25.85546875" style="125" customWidth="1"/>
    <col min="19" max="19" width="52.140625" style="30" customWidth="1"/>
    <col min="20" max="20" width="26.42578125" style="31" customWidth="1"/>
    <col min="21" max="21" width="16.42578125" style="32" customWidth="1"/>
    <col min="22" max="22" width="14.42578125" style="32" customWidth="1"/>
    <col min="23" max="23" width="84.140625" style="682" bestFit="1" customWidth="1"/>
    <col min="24" max="25" width="53.42578125" style="33" customWidth="1"/>
    <col min="26" max="26" width="53.42578125" style="33" bestFit="1" customWidth="1"/>
    <col min="27" max="16384" width="20.42578125" style="11"/>
  </cols>
  <sheetData>
    <row r="1" spans="1:26" s="21" customFormat="1" ht="87" hidden="1" customHeight="1" outlineLevel="1">
      <c r="A1" s="1" t="s">
        <v>0</v>
      </c>
      <c r="B1" s="2" t="s">
        <v>1</v>
      </c>
      <c r="C1" s="3" t="str">
        <f ca="1">IFERROR(VLOOKUP($M$1,INDIRECT("sys!$A:$C"),2,0),"выбрать сектор в столбце M")</f>
        <v>выбрать сектор в столбце M</v>
      </c>
      <c r="D1" s="4" t="s">
        <v>2</v>
      </c>
      <c r="E1" s="5" t="str">
        <f>IFERROR(RIGHT(O1,9)*1,"выбрать клиента в столбце O или ввести код")</f>
        <v>выбрать клиента в столбце O или ввести код</v>
      </c>
      <c r="F1" s="13"/>
      <c r="G1" s="14"/>
      <c r="H1" s="15"/>
      <c r="I1" s="15"/>
      <c r="J1" s="15"/>
      <c r="K1" s="15"/>
      <c r="L1" s="6" t="s">
        <v>3</v>
      </c>
      <c r="M1" s="7"/>
      <c r="N1" s="8" t="s">
        <v>4</v>
      </c>
      <c r="O1" s="9"/>
      <c r="P1" s="16"/>
      <c r="Q1" s="16"/>
      <c r="R1" s="17"/>
      <c r="S1" s="18">
        <v>0.2</v>
      </c>
      <c r="T1" s="19"/>
      <c r="U1" s="20"/>
      <c r="V1" s="20"/>
      <c r="W1" s="20"/>
      <c r="X1" s="20"/>
      <c r="Y1" s="20"/>
      <c r="Z1" s="20"/>
    </row>
    <row r="2" spans="1:26" collapsed="1">
      <c r="A2" s="22"/>
      <c r="B2" s="23"/>
      <c r="C2" s="23"/>
      <c r="D2" s="24" t="s">
        <v>5</v>
      </c>
      <c r="E2" s="24"/>
      <c r="F2" s="24"/>
      <c r="G2" s="25"/>
      <c r="H2" s="24"/>
      <c r="I2" s="24"/>
      <c r="J2" s="24"/>
      <c r="K2" s="24"/>
      <c r="L2" s="24"/>
      <c r="M2" s="26"/>
      <c r="N2" s="25" t="s">
        <v>49</v>
      </c>
      <c r="O2" s="27" t="s">
        <v>50</v>
      </c>
      <c r="P2" s="25"/>
      <c r="Q2" s="28" t="s">
        <v>51</v>
      </c>
      <c r="R2" s="29" t="s">
        <v>50</v>
      </c>
    </row>
    <row r="3" spans="1:26" ht="22.5">
      <c r="A3" s="34"/>
      <c r="B3" s="35" t="s">
        <v>1606</v>
      </c>
      <c r="C3" s="36"/>
      <c r="D3" s="37" t="s">
        <v>1607</v>
      </c>
      <c r="E3" s="38"/>
      <c r="F3" s="38"/>
      <c r="G3" s="39"/>
      <c r="H3" s="38"/>
      <c r="I3" s="38"/>
      <c r="J3" s="39"/>
      <c r="K3" s="39"/>
      <c r="L3" s="39"/>
      <c r="M3" s="40" t="s">
        <v>45</v>
      </c>
      <c r="N3" s="41">
        <f>SUMIF($H$25:$H$436,$M3,$Q$25:$Q$436)</f>
        <v>0</v>
      </c>
      <c r="O3" s="42" t="str">
        <f>IFERROR(N3/$O$9,"")</f>
        <v/>
      </c>
      <c r="P3" s="43"/>
      <c r="Q3" s="44">
        <f>SUMIF($H$25:$H$438,$M3,$G$25:$G$438)</f>
        <v>0</v>
      </c>
      <c r="R3" s="45" t="s">
        <v>40</v>
      </c>
    </row>
    <row r="4" spans="1:26">
      <c r="A4" s="34"/>
      <c r="B4" s="46"/>
      <c r="C4" s="46"/>
      <c r="D4" s="39"/>
      <c r="E4" s="39"/>
      <c r="F4" s="39"/>
      <c r="G4" s="39"/>
      <c r="H4" s="39"/>
      <c r="I4" s="39"/>
      <c r="J4" s="39"/>
      <c r="K4" s="39"/>
      <c r="L4" s="39"/>
      <c r="M4" s="47" t="s">
        <v>44</v>
      </c>
      <c r="N4" s="48">
        <f>SUMIF($H$25:$H$438,$M4,$Q$25:$Q$438)</f>
        <v>0</v>
      </c>
      <c r="O4" s="49" t="str">
        <f>IFERROR(N4/$O$9,"")</f>
        <v/>
      </c>
      <c r="P4" s="50"/>
      <c r="Q4" s="51">
        <f>SUMIF($H$25:$H$438,$M4,$G$25:$G$438)</f>
        <v>0</v>
      </c>
      <c r="R4" s="52" t="s">
        <v>40</v>
      </c>
      <c r="S4" s="53"/>
    </row>
    <row r="5" spans="1:26">
      <c r="A5" s="34"/>
      <c r="B5" s="54"/>
      <c r="D5" s="39"/>
      <c r="E5" s="39"/>
      <c r="F5" s="39"/>
      <c r="G5" s="39"/>
      <c r="H5" s="39"/>
      <c r="I5" s="39"/>
      <c r="J5" s="39"/>
      <c r="K5" s="39"/>
      <c r="L5" s="39"/>
      <c r="M5" s="55" t="s">
        <v>41</v>
      </c>
      <c r="N5" s="56">
        <f>SUMIF($H$25:$H$438,$M5,$Q$25:$Q$438)</f>
        <v>0</v>
      </c>
      <c r="O5" s="57" t="str">
        <f>IFERROR(N5/$O$9,"")</f>
        <v/>
      </c>
      <c r="P5" s="58"/>
      <c r="Q5" s="59">
        <f>SUMIF($H$25:$H$438,$M5,$G$25:$G$438)</f>
        <v>0</v>
      </c>
      <c r="R5" s="60" t="s">
        <v>40</v>
      </c>
      <c r="S5" s="53"/>
    </row>
    <row r="6" spans="1:26">
      <c r="A6" s="61"/>
      <c r="B6" s="46"/>
      <c r="C6" s="46"/>
      <c r="D6" s="62"/>
      <c r="E6" s="62"/>
      <c r="F6" s="62"/>
      <c r="G6" s="63"/>
      <c r="H6" s="62"/>
      <c r="I6" s="62"/>
      <c r="J6" s="63"/>
      <c r="K6" s="39"/>
      <c r="L6" s="63"/>
      <c r="M6" s="64" t="s">
        <v>6</v>
      </c>
      <c r="N6" s="65">
        <f>N7-N5-N4-N3</f>
        <v>0</v>
      </c>
      <c r="O6" s="66" t="str">
        <f>IFERROR(N6/$O$9,"")</f>
        <v/>
      </c>
      <c r="P6" s="67"/>
      <c r="Q6" s="68">
        <f>SUM(G25:G437)-Q3-Q4-Q5</f>
        <v>0</v>
      </c>
      <c r="R6" s="69" t="s">
        <v>40</v>
      </c>
      <c r="S6" s="53"/>
    </row>
    <row r="7" spans="1:26">
      <c r="A7" s="34" t="s">
        <v>8</v>
      </c>
      <c r="B7" s="46"/>
      <c r="C7" s="46"/>
      <c r="D7" s="26"/>
      <c r="E7" s="26"/>
      <c r="F7" s="26"/>
      <c r="G7" s="63"/>
      <c r="H7" s="26"/>
      <c r="I7" s="26"/>
      <c r="J7" s="63"/>
      <c r="K7" s="63"/>
      <c r="L7" s="63"/>
      <c r="M7" s="37" t="s">
        <v>10</v>
      </c>
      <c r="N7" s="70">
        <f>Q435</f>
        <v>0</v>
      </c>
      <c r="O7" s="71"/>
      <c r="P7" s="63"/>
      <c r="Q7" s="72">
        <f>SUM(G25:G435)</f>
        <v>0</v>
      </c>
      <c r="R7" s="73"/>
      <c r="S7" s="53"/>
    </row>
    <row r="8" spans="1:26">
      <c r="A8" s="34"/>
      <c r="B8" s="46"/>
      <c r="C8" s="46"/>
      <c r="E8" s="26"/>
      <c r="F8" s="26"/>
      <c r="G8" s="63"/>
      <c r="H8" s="26"/>
      <c r="I8" s="26"/>
      <c r="J8" s="63"/>
      <c r="K8" s="63"/>
      <c r="L8" s="63"/>
      <c r="M8" s="74"/>
      <c r="N8" s="74"/>
      <c r="O8" s="71"/>
      <c r="P8" s="63"/>
      <c r="Q8" s="75"/>
      <c r="R8" s="73"/>
      <c r="S8" s="53"/>
    </row>
    <row r="9" spans="1:26" ht="21" thickBot="1">
      <c r="A9" s="76" t="s">
        <v>9</v>
      </c>
      <c r="B9" s="46"/>
      <c r="C9" s="46"/>
      <c r="D9" s="77"/>
      <c r="E9" s="63"/>
      <c r="F9" s="63"/>
      <c r="G9" s="63"/>
      <c r="H9" s="63"/>
      <c r="I9" s="63"/>
      <c r="J9" s="63"/>
      <c r="K9" s="63"/>
      <c r="L9" s="74"/>
      <c r="M9" s="74"/>
      <c r="N9" s="74"/>
      <c r="O9" s="78"/>
      <c r="P9" s="74"/>
      <c r="Q9" s="79"/>
      <c r="R9" s="80"/>
      <c r="S9" s="53"/>
    </row>
    <row r="10" spans="1:26">
      <c r="A10" s="81" t="s">
        <v>52</v>
      </c>
      <c r="B10" s="82"/>
      <c r="C10" s="83"/>
      <c r="D10" s="84" t="s">
        <v>53</v>
      </c>
      <c r="E10" s="85"/>
      <c r="F10" s="85"/>
      <c r="G10" s="86" t="s">
        <v>12</v>
      </c>
      <c r="H10" s="85"/>
      <c r="I10" s="85"/>
      <c r="J10" s="87"/>
      <c r="K10" s="87"/>
      <c r="L10" s="87"/>
      <c r="M10" s="88"/>
      <c r="N10" s="87" t="s">
        <v>54</v>
      </c>
      <c r="O10" s="89"/>
      <c r="P10" s="88"/>
      <c r="Q10" s="90"/>
      <c r="R10" s="91"/>
      <c r="S10" s="53"/>
    </row>
    <row r="11" spans="1:26">
      <c r="A11" s="92" t="s">
        <v>55</v>
      </c>
      <c r="B11" s="93"/>
      <c r="C11" s="93"/>
      <c r="D11" s="94"/>
      <c r="E11" s="95"/>
      <c r="F11" s="96"/>
      <c r="G11" s="97"/>
      <c r="H11" s="38"/>
      <c r="I11" s="38"/>
      <c r="J11" s="38"/>
      <c r="K11" s="38"/>
      <c r="L11" s="38"/>
      <c r="M11" s="98"/>
      <c r="N11" s="98"/>
      <c r="O11" s="27"/>
      <c r="P11" s="98"/>
      <c r="R11" s="80"/>
      <c r="S11" s="53"/>
    </row>
    <row r="12" spans="1:26">
      <c r="A12" s="34"/>
      <c r="B12" s="46"/>
      <c r="C12" s="46"/>
      <c r="D12" s="77"/>
      <c r="E12" s="99"/>
      <c r="F12" s="99"/>
      <c r="G12" s="97"/>
      <c r="H12" s="38"/>
      <c r="I12" s="38"/>
      <c r="J12" s="38"/>
      <c r="K12" s="38"/>
      <c r="L12" s="38"/>
      <c r="M12" s="98"/>
      <c r="N12" s="38" t="s">
        <v>56</v>
      </c>
      <c r="O12" s="27"/>
      <c r="P12" s="98"/>
      <c r="R12" s="80"/>
      <c r="S12" s="53"/>
    </row>
    <row r="13" spans="1:26">
      <c r="A13" s="34"/>
      <c r="B13" s="100" t="s">
        <v>57</v>
      </c>
      <c r="C13" s="100"/>
      <c r="D13" s="101" t="s">
        <v>58</v>
      </c>
      <c r="E13" s="99"/>
      <c r="F13" s="99"/>
      <c r="G13" s="97"/>
      <c r="H13" s="99"/>
      <c r="I13" s="99"/>
      <c r="J13" s="38"/>
      <c r="K13" s="38"/>
      <c r="L13" s="38"/>
      <c r="M13" s="98"/>
      <c r="N13" s="38"/>
      <c r="O13" s="27"/>
      <c r="P13" s="98"/>
      <c r="R13" s="80"/>
      <c r="S13" s="53"/>
    </row>
    <row r="14" spans="1:26" ht="21" thickBot="1">
      <c r="A14" s="102"/>
      <c r="B14" s="103"/>
      <c r="C14" s="103"/>
      <c r="D14" s="104"/>
      <c r="E14" s="105"/>
      <c r="F14" s="106"/>
      <c r="G14" s="97" t="s">
        <v>13</v>
      </c>
      <c r="H14" s="38"/>
      <c r="I14" s="38"/>
      <c r="J14" s="38"/>
      <c r="K14" s="38"/>
      <c r="L14" s="38"/>
      <c r="M14" s="98"/>
      <c r="N14" s="39"/>
      <c r="O14" s="27"/>
      <c r="P14" s="98"/>
      <c r="R14" s="80"/>
      <c r="S14" s="53"/>
    </row>
    <row r="15" spans="1:26" ht="21.75" thickTop="1" thickBot="1">
      <c r="A15" s="102" t="s">
        <v>15</v>
      </c>
      <c r="B15" s="107"/>
      <c r="C15" s="107"/>
      <c r="D15" s="108"/>
      <c r="E15" s="109"/>
      <c r="F15" s="96"/>
      <c r="G15" s="110" t="s">
        <v>14</v>
      </c>
      <c r="H15" s="111"/>
      <c r="I15" s="111"/>
      <c r="J15" s="111"/>
      <c r="K15" s="111"/>
      <c r="L15" s="111"/>
      <c r="M15" s="112"/>
      <c r="N15" s="112"/>
      <c r="O15" s="113"/>
      <c r="P15" s="112"/>
      <c r="Q15" s="114"/>
      <c r="R15" s="115"/>
      <c r="S15" s="53"/>
    </row>
    <row r="16" spans="1:26" ht="21" thickTop="1">
      <c r="A16" s="116" t="s">
        <v>16</v>
      </c>
      <c r="B16" s="46"/>
      <c r="C16" s="46"/>
      <c r="D16" s="77"/>
      <c r="E16" s="96"/>
      <c r="F16" s="96"/>
      <c r="G16" s="117" t="s">
        <v>17</v>
      </c>
      <c r="H16" s="554"/>
      <c r="I16" s="554"/>
      <c r="J16" s="555"/>
      <c r="K16" s="555"/>
      <c r="L16" s="555"/>
      <c r="M16" s="118"/>
      <c r="N16" s="98"/>
      <c r="O16" s="27"/>
      <c r="P16" s="98"/>
      <c r="R16" s="80"/>
      <c r="S16" s="53"/>
    </row>
    <row r="17" spans="1:26">
      <c r="A17" s="116"/>
      <c r="B17" s="46"/>
      <c r="C17" s="46"/>
      <c r="D17" s="77"/>
      <c r="E17" s="96"/>
      <c r="F17" s="96"/>
      <c r="G17" s="119"/>
      <c r="H17" s="120"/>
      <c r="I17" s="96"/>
      <c r="J17" s="38"/>
      <c r="K17" s="38"/>
      <c r="L17" s="38"/>
      <c r="M17" s="98"/>
      <c r="N17" s="98"/>
      <c r="O17" s="27"/>
      <c r="P17" s="98"/>
      <c r="R17" s="80"/>
      <c r="S17" s="53"/>
    </row>
    <row r="18" spans="1:26">
      <c r="A18" s="116"/>
      <c r="B18" s="46"/>
      <c r="C18" s="46"/>
      <c r="D18" s="77"/>
      <c r="E18" s="96"/>
      <c r="F18" s="96"/>
      <c r="G18" s="39"/>
      <c r="H18" s="96"/>
      <c r="I18" s="96"/>
      <c r="J18" s="38"/>
      <c r="K18" s="38"/>
      <c r="L18" s="38"/>
      <c r="M18" s="98"/>
      <c r="N18" s="98"/>
      <c r="O18" s="27"/>
      <c r="P18" s="98"/>
      <c r="R18" s="80"/>
      <c r="S18" s="53"/>
    </row>
    <row r="19" spans="1:26" ht="21" thickBot="1">
      <c r="A19" s="121" t="s">
        <v>59</v>
      </c>
      <c r="B19" s="107"/>
      <c r="C19" s="107"/>
      <c r="D19" s="108"/>
      <c r="E19" s="109"/>
      <c r="F19" s="96"/>
      <c r="G19" s="39"/>
      <c r="H19" s="96"/>
      <c r="I19" s="96"/>
      <c r="J19" s="39"/>
      <c r="K19" s="39"/>
      <c r="L19" s="39"/>
      <c r="M19" s="122"/>
      <c r="N19" s="122"/>
      <c r="O19" s="123"/>
      <c r="P19" s="122"/>
      <c r="R19" s="80"/>
      <c r="S19" s="53"/>
    </row>
    <row r="20" spans="1:26" ht="21" thickTop="1">
      <c r="A20" s="116"/>
      <c r="B20" s="46"/>
      <c r="C20" s="46"/>
      <c r="D20" s="77"/>
      <c r="E20" s="96"/>
      <c r="F20" s="96"/>
      <c r="G20" s="39"/>
      <c r="H20" s="96"/>
      <c r="I20" s="96"/>
      <c r="J20" s="39"/>
      <c r="K20" s="39"/>
      <c r="L20" s="39"/>
      <c r="M20" s="122"/>
      <c r="N20" s="122"/>
      <c r="O20" s="123"/>
      <c r="P20" s="122"/>
      <c r="R20" s="80"/>
      <c r="S20" s="53"/>
    </row>
    <row r="21" spans="1:26" s="10" customFormat="1">
      <c r="O21" s="124"/>
      <c r="R21" s="125"/>
      <c r="S21" s="30"/>
      <c r="T21" s="126"/>
      <c r="U21" s="127"/>
      <c r="V21" s="127"/>
      <c r="W21" s="683"/>
      <c r="X21" s="128"/>
      <c r="Y21" s="128"/>
      <c r="Z21" s="128"/>
    </row>
    <row r="22" spans="1:26" ht="21" thickBot="1">
      <c r="A22" s="116"/>
      <c r="B22" s="46"/>
      <c r="C22" s="46"/>
      <c r="D22" s="77"/>
      <c r="E22" s="96"/>
      <c r="F22" s="96"/>
      <c r="G22" s="39"/>
      <c r="H22" s="96"/>
      <c r="I22" s="96"/>
      <c r="J22" s="39"/>
      <c r="K22" s="39"/>
      <c r="L22" s="39"/>
      <c r="M22" s="122"/>
      <c r="N22" s="122"/>
      <c r="O22" s="123"/>
      <c r="P22" s="122"/>
    </row>
    <row r="23" spans="1:26" ht="33.75" customHeight="1" thickTop="1" thickBot="1">
      <c r="A23" s="129" t="s">
        <v>18</v>
      </c>
      <c r="B23" s="130"/>
      <c r="C23" s="131"/>
      <c r="D23" s="132"/>
      <c r="E23" s="133"/>
      <c r="F23" s="133"/>
      <c r="G23" s="134"/>
      <c r="H23" s="135"/>
      <c r="I23" s="135"/>
      <c r="J23" s="136"/>
      <c r="K23" s="136"/>
      <c r="L23" s="136"/>
      <c r="M23" s="137"/>
      <c r="N23" s="137"/>
      <c r="O23" s="138"/>
      <c r="P23" s="139"/>
      <c r="Q23" s="140"/>
      <c r="R23" s="141"/>
      <c r="S23" s="142"/>
      <c r="T23" s="143"/>
      <c r="U23" s="142"/>
      <c r="V23" s="142"/>
      <c r="W23" s="684"/>
      <c r="X23" s="144"/>
      <c r="Y23" s="144"/>
      <c r="Z23" s="144"/>
    </row>
    <row r="24" spans="1:26" ht="28.5" customHeight="1" thickBot="1">
      <c r="A24" s="145"/>
      <c r="B24" s="146"/>
      <c r="C24" s="146"/>
      <c r="D24" s="147"/>
      <c r="E24" s="147"/>
      <c r="F24" s="147"/>
      <c r="G24" s="148"/>
      <c r="H24" s="147"/>
      <c r="I24" s="149" t="s">
        <v>19</v>
      </c>
      <c r="J24" s="149"/>
      <c r="K24" s="149"/>
      <c r="L24" s="149"/>
      <c r="M24" s="150"/>
      <c r="N24" s="150"/>
      <c r="O24" s="151"/>
      <c r="P24" s="152"/>
      <c r="Q24" s="152"/>
      <c r="R24" s="153"/>
      <c r="S24" s="153"/>
      <c r="T24" s="154"/>
      <c r="U24" s="153"/>
      <c r="V24" s="153"/>
      <c r="W24" s="685"/>
      <c r="X24" s="153"/>
      <c r="Y24" s="153"/>
      <c r="Z24" s="153"/>
    </row>
    <row r="25" spans="1:26" ht="67.7" customHeight="1" thickBot="1">
      <c r="A25" s="155"/>
      <c r="B25" s="156" t="s">
        <v>7</v>
      </c>
      <c r="C25" s="156" t="s">
        <v>20</v>
      </c>
      <c r="D25" s="157" t="s">
        <v>21</v>
      </c>
      <c r="E25" s="157" t="s">
        <v>22</v>
      </c>
      <c r="F25" s="157" t="s">
        <v>60</v>
      </c>
      <c r="G25" s="158" t="s">
        <v>23</v>
      </c>
      <c r="H25" s="157" t="s">
        <v>24</v>
      </c>
      <c r="I25" s="159" t="s">
        <v>25</v>
      </c>
      <c r="J25" s="159" t="s">
        <v>26</v>
      </c>
      <c r="K25" s="159" t="s">
        <v>27</v>
      </c>
      <c r="L25" s="159" t="s">
        <v>28</v>
      </c>
      <c r="M25" s="160" t="s">
        <v>61</v>
      </c>
      <c r="N25" s="160" t="s">
        <v>29</v>
      </c>
      <c r="O25" s="161" t="s">
        <v>30</v>
      </c>
      <c r="P25" s="160" t="s">
        <v>62</v>
      </c>
      <c r="Q25" s="162" t="s">
        <v>31</v>
      </c>
      <c r="R25" s="163" t="s">
        <v>32</v>
      </c>
      <c r="S25" s="164" t="s">
        <v>63</v>
      </c>
      <c r="T25" s="164" t="s">
        <v>33</v>
      </c>
      <c r="U25" s="164" t="s">
        <v>34</v>
      </c>
      <c r="V25" s="164" t="s">
        <v>35</v>
      </c>
      <c r="W25" s="686" t="s">
        <v>36</v>
      </c>
      <c r="X25" s="165" t="s">
        <v>37</v>
      </c>
      <c r="Y25" s="165" t="s">
        <v>38</v>
      </c>
      <c r="Z25" s="165" t="s">
        <v>39</v>
      </c>
    </row>
    <row r="26" spans="1:26" s="644" customFormat="1" ht="24.95" customHeight="1" thickBot="1">
      <c r="A26" s="756" t="s">
        <v>1313</v>
      </c>
      <c r="B26" s="636"/>
      <c r="C26" s="636"/>
      <c r="D26" s="637"/>
      <c r="E26" s="637"/>
      <c r="F26" s="637"/>
      <c r="G26" s="638"/>
      <c r="H26" s="637"/>
      <c r="I26" s="637"/>
      <c r="J26" s="639"/>
      <c r="K26" s="639"/>
      <c r="L26" s="639"/>
      <c r="M26" s="640"/>
      <c r="N26" s="640"/>
      <c r="O26" s="641"/>
      <c r="P26" s="640"/>
      <c r="Q26" s="640"/>
      <c r="R26" s="640"/>
      <c r="S26" s="642"/>
      <c r="T26" s="641"/>
      <c r="U26" s="641"/>
      <c r="V26" s="641"/>
      <c r="W26" s="641"/>
      <c r="X26" s="643"/>
      <c r="Y26" s="643"/>
      <c r="Z26" s="643"/>
    </row>
    <row r="27" spans="1:26" ht="39.75">
      <c r="A27" s="174">
        <v>2</v>
      </c>
      <c r="B27" s="175" t="s">
        <v>1314</v>
      </c>
      <c r="C27" s="175" t="s">
        <v>1315</v>
      </c>
      <c r="D27" s="176" t="s">
        <v>1316</v>
      </c>
      <c r="E27" s="176">
        <v>1</v>
      </c>
      <c r="F27" s="178" t="str">
        <f t="shared" ref="F27:F64" si="0">IF(ISERROR(IF(G27/E27=0,"",G27/E27))=TRUE,"",IF(G27/E27=0,"",G27/E27))</f>
        <v/>
      </c>
      <c r="G27" s="179"/>
      <c r="H27" s="176" t="s">
        <v>41</v>
      </c>
      <c r="I27" s="655">
        <v>1E-3</v>
      </c>
      <c r="J27" s="176">
        <v>6</v>
      </c>
      <c r="K27" s="176">
        <v>0</v>
      </c>
      <c r="L27" s="176">
        <v>0</v>
      </c>
      <c r="M27" s="181">
        <v>861.66666666666663</v>
      </c>
      <c r="N27" s="182">
        <v>172.33333333333334</v>
      </c>
      <c r="O27" s="182">
        <v>1034</v>
      </c>
      <c r="P27" s="183">
        <f t="shared" ref="P27:P32" si="1">ROUND(O27*1.6/10,0)*10</f>
        <v>1650</v>
      </c>
      <c r="Q27" s="183" t="str">
        <f t="shared" ref="Q27:Q64" si="2">IF(ISERR(IF(O27*G27=0,"",O27*G27))=TRUE,"",IF(O27*G27=0,"",O27*G27))</f>
        <v/>
      </c>
      <c r="R27" s="176" t="s">
        <v>1317</v>
      </c>
      <c r="S27" s="176"/>
      <c r="T27" s="176" t="s">
        <v>42</v>
      </c>
      <c r="U27" s="624">
        <f t="shared" ref="U27:U32" si="3">IFERROR(G27*I27,"")</f>
        <v>0</v>
      </c>
      <c r="V27" s="624" t="str">
        <f t="shared" ref="V27:V32" si="4">IFERROR(G27/L27,"")</f>
        <v/>
      </c>
      <c r="W27" s="184"/>
      <c r="X27" s="400" t="s">
        <v>1608</v>
      </c>
      <c r="Y27" s="184"/>
      <c r="Z27" s="184" t="s">
        <v>43</v>
      </c>
    </row>
    <row r="28" spans="1:26" ht="39.75">
      <c r="A28" s="174">
        <v>4</v>
      </c>
      <c r="B28" s="175" t="s">
        <v>1318</v>
      </c>
      <c r="C28" s="175" t="s">
        <v>1319</v>
      </c>
      <c r="D28" s="176" t="s">
        <v>1320</v>
      </c>
      <c r="E28" s="176">
        <v>1</v>
      </c>
      <c r="F28" s="178" t="str">
        <f t="shared" si="0"/>
        <v/>
      </c>
      <c r="G28" s="179"/>
      <c r="H28" s="176" t="s">
        <v>41</v>
      </c>
      <c r="I28" s="655">
        <v>1E-3</v>
      </c>
      <c r="J28" s="176">
        <v>6</v>
      </c>
      <c r="K28" s="176">
        <v>0</v>
      </c>
      <c r="L28" s="176">
        <v>0</v>
      </c>
      <c r="M28" s="181">
        <v>981.66666666666674</v>
      </c>
      <c r="N28" s="182">
        <v>196.33333333333331</v>
      </c>
      <c r="O28" s="182">
        <v>1178</v>
      </c>
      <c r="P28" s="183">
        <f t="shared" si="1"/>
        <v>1880</v>
      </c>
      <c r="Q28" s="183" t="str">
        <f t="shared" si="2"/>
        <v/>
      </c>
      <c r="R28" s="176" t="s">
        <v>1321</v>
      </c>
      <c r="S28" s="176"/>
      <c r="T28" s="176" t="s">
        <v>42</v>
      </c>
      <c r="U28" s="624">
        <f t="shared" si="3"/>
        <v>0</v>
      </c>
      <c r="V28" s="624" t="str">
        <f t="shared" si="4"/>
        <v/>
      </c>
      <c r="W28" s="184"/>
      <c r="X28" s="400" t="s">
        <v>1608</v>
      </c>
      <c r="Y28" s="184"/>
      <c r="Z28" s="184" t="s">
        <v>43</v>
      </c>
    </row>
    <row r="29" spans="1:26" ht="40.5">
      <c r="A29" s="174">
        <v>6</v>
      </c>
      <c r="B29" s="175" t="s">
        <v>1322</v>
      </c>
      <c r="C29" s="175" t="s">
        <v>1323</v>
      </c>
      <c r="D29" s="176" t="s">
        <v>1324</v>
      </c>
      <c r="E29" s="176">
        <v>1</v>
      </c>
      <c r="F29" s="178" t="str">
        <f t="shared" si="0"/>
        <v/>
      </c>
      <c r="G29" s="179"/>
      <c r="H29" s="176" t="s">
        <v>41</v>
      </c>
      <c r="I29" s="655">
        <v>1E-3</v>
      </c>
      <c r="J29" s="176">
        <v>6</v>
      </c>
      <c r="K29" s="176">
        <v>0</v>
      </c>
      <c r="L29" s="176">
        <v>0</v>
      </c>
      <c r="M29" s="181">
        <v>861.66666666666663</v>
      </c>
      <c r="N29" s="182">
        <v>172.33333333333334</v>
      </c>
      <c r="O29" s="182">
        <v>1034</v>
      </c>
      <c r="P29" s="183">
        <f t="shared" si="1"/>
        <v>1650</v>
      </c>
      <c r="Q29" s="183" t="str">
        <f t="shared" si="2"/>
        <v/>
      </c>
      <c r="R29" s="176" t="s">
        <v>1325</v>
      </c>
      <c r="S29" s="176"/>
      <c r="T29" s="176" t="s">
        <v>42</v>
      </c>
      <c r="U29" s="624">
        <f t="shared" si="3"/>
        <v>0</v>
      </c>
      <c r="V29" s="624" t="str">
        <f t="shared" si="4"/>
        <v/>
      </c>
      <c r="W29" s="184"/>
      <c r="X29" s="400" t="s">
        <v>1608</v>
      </c>
      <c r="Y29" s="184"/>
      <c r="Z29" s="184" t="s">
        <v>43</v>
      </c>
    </row>
    <row r="30" spans="1:26" ht="39.75">
      <c r="A30" s="174">
        <v>8</v>
      </c>
      <c r="B30" s="175" t="s">
        <v>1326</v>
      </c>
      <c r="C30" s="175" t="s">
        <v>1327</v>
      </c>
      <c r="D30" s="176" t="s">
        <v>1328</v>
      </c>
      <c r="E30" s="176">
        <v>1</v>
      </c>
      <c r="F30" s="178" t="str">
        <f t="shared" si="0"/>
        <v/>
      </c>
      <c r="G30" s="179"/>
      <c r="H30" s="176" t="s">
        <v>41</v>
      </c>
      <c r="I30" s="655">
        <v>1E-3</v>
      </c>
      <c r="J30" s="176">
        <v>6</v>
      </c>
      <c r="K30" s="176">
        <v>0</v>
      </c>
      <c r="L30" s="176">
        <v>0</v>
      </c>
      <c r="M30" s="181">
        <v>981.66666666666674</v>
      </c>
      <c r="N30" s="182">
        <v>196.33333333333331</v>
      </c>
      <c r="O30" s="182">
        <v>1178</v>
      </c>
      <c r="P30" s="183">
        <f t="shared" si="1"/>
        <v>1880</v>
      </c>
      <c r="Q30" s="183" t="str">
        <f t="shared" si="2"/>
        <v/>
      </c>
      <c r="R30" s="176" t="s">
        <v>1329</v>
      </c>
      <c r="S30" s="176"/>
      <c r="T30" s="176" t="s">
        <v>42</v>
      </c>
      <c r="U30" s="624">
        <f t="shared" si="3"/>
        <v>0</v>
      </c>
      <c r="V30" s="624" t="str">
        <f t="shared" si="4"/>
        <v/>
      </c>
      <c r="W30" s="184"/>
      <c r="X30" s="400" t="s">
        <v>1608</v>
      </c>
      <c r="Y30" s="184"/>
      <c r="Z30" s="184" t="s">
        <v>43</v>
      </c>
    </row>
    <row r="31" spans="1:26" ht="39.75">
      <c r="A31" s="174">
        <v>10</v>
      </c>
      <c r="B31" s="175" t="s">
        <v>1330</v>
      </c>
      <c r="C31" s="175" t="s">
        <v>1331</v>
      </c>
      <c r="D31" s="176" t="s">
        <v>1332</v>
      </c>
      <c r="E31" s="176">
        <v>1</v>
      </c>
      <c r="F31" s="178" t="str">
        <f t="shared" si="0"/>
        <v/>
      </c>
      <c r="G31" s="179"/>
      <c r="H31" s="176" t="s">
        <v>41</v>
      </c>
      <c r="I31" s="655">
        <v>1E-3</v>
      </c>
      <c r="J31" s="176">
        <v>6</v>
      </c>
      <c r="K31" s="176">
        <v>0</v>
      </c>
      <c r="L31" s="176">
        <v>0</v>
      </c>
      <c r="M31" s="181">
        <v>981.66666666666674</v>
      </c>
      <c r="N31" s="182">
        <v>196.33333333333331</v>
      </c>
      <c r="O31" s="182">
        <v>1178</v>
      </c>
      <c r="P31" s="183">
        <f t="shared" si="1"/>
        <v>1880</v>
      </c>
      <c r="Q31" s="183" t="str">
        <f t="shared" si="2"/>
        <v/>
      </c>
      <c r="R31" s="176" t="s">
        <v>1333</v>
      </c>
      <c r="S31" s="176"/>
      <c r="T31" s="176" t="s">
        <v>42</v>
      </c>
      <c r="U31" s="624">
        <f t="shared" si="3"/>
        <v>0</v>
      </c>
      <c r="V31" s="624" t="str">
        <f t="shared" si="4"/>
        <v/>
      </c>
      <c r="W31" s="184"/>
      <c r="X31" s="400" t="s">
        <v>1608</v>
      </c>
      <c r="Y31" s="184"/>
      <c r="Z31" s="184" t="s">
        <v>43</v>
      </c>
    </row>
    <row r="32" spans="1:26" ht="53.45" customHeight="1" thickBot="1">
      <c r="A32" s="174">
        <v>11</v>
      </c>
      <c r="B32" s="175" t="s">
        <v>1334</v>
      </c>
      <c r="C32" s="175" t="s">
        <v>1335</v>
      </c>
      <c r="D32" s="176" t="s">
        <v>1336</v>
      </c>
      <c r="E32" s="176">
        <v>1</v>
      </c>
      <c r="F32" s="178" t="str">
        <f t="shared" si="0"/>
        <v/>
      </c>
      <c r="G32" s="179"/>
      <c r="H32" s="176" t="s">
        <v>41</v>
      </c>
      <c r="I32" s="655">
        <v>1E-3</v>
      </c>
      <c r="J32" s="176">
        <v>6</v>
      </c>
      <c r="K32" s="176">
        <v>0</v>
      </c>
      <c r="L32" s="176">
        <v>0</v>
      </c>
      <c r="M32" s="181">
        <v>981.66666666666674</v>
      </c>
      <c r="N32" s="182">
        <v>196.33333333333331</v>
      </c>
      <c r="O32" s="182">
        <v>1178</v>
      </c>
      <c r="P32" s="183">
        <f t="shared" si="1"/>
        <v>1880</v>
      </c>
      <c r="Q32" s="183" t="str">
        <f t="shared" si="2"/>
        <v/>
      </c>
      <c r="R32" s="176" t="s">
        <v>1337</v>
      </c>
      <c r="S32" s="176"/>
      <c r="T32" s="176" t="s">
        <v>42</v>
      </c>
      <c r="U32" s="624">
        <f t="shared" si="3"/>
        <v>0</v>
      </c>
      <c r="V32" s="624" t="str">
        <f t="shared" si="4"/>
        <v/>
      </c>
      <c r="W32" s="184"/>
      <c r="X32" s="400" t="s">
        <v>1608</v>
      </c>
      <c r="Y32" s="184"/>
      <c r="Z32" s="184" t="s">
        <v>43</v>
      </c>
    </row>
    <row r="33" spans="1:27" s="781" customFormat="1" ht="30" customHeight="1" thickBot="1">
      <c r="A33" s="772" t="s">
        <v>1609</v>
      </c>
      <c r="B33" s="773"/>
      <c r="C33" s="773"/>
      <c r="D33" s="774"/>
      <c r="E33" s="774"/>
      <c r="F33" s="774"/>
      <c r="G33" s="775"/>
      <c r="H33" s="774"/>
      <c r="I33" s="774"/>
      <c r="J33" s="776"/>
      <c r="K33" s="776"/>
      <c r="L33" s="776"/>
      <c r="M33" s="777"/>
      <c r="N33" s="777"/>
      <c r="O33" s="778"/>
      <c r="P33" s="777"/>
      <c r="Q33" s="777"/>
      <c r="R33" s="777"/>
      <c r="S33" s="779"/>
      <c r="T33" s="778"/>
      <c r="U33" s="778"/>
      <c r="V33" s="778"/>
      <c r="W33" s="778"/>
      <c r="X33" s="780"/>
      <c r="Y33" s="780"/>
      <c r="Z33" s="780"/>
    </row>
    <row r="34" spans="1:27" ht="65.25" thickBot="1">
      <c r="A34" s="174">
        <v>1</v>
      </c>
      <c r="B34" s="175" t="s">
        <v>1610</v>
      </c>
      <c r="C34" s="175" t="s">
        <v>1611</v>
      </c>
      <c r="D34" s="176" t="s">
        <v>1612</v>
      </c>
      <c r="E34" s="176">
        <v>1</v>
      </c>
      <c r="F34" s="178" t="str">
        <f t="shared" si="0"/>
        <v/>
      </c>
      <c r="G34" s="179"/>
      <c r="H34" s="176"/>
      <c r="I34" s="655">
        <v>1.1970000000000001</v>
      </c>
      <c r="J34" s="176">
        <v>3</v>
      </c>
      <c r="K34" s="176">
        <v>72</v>
      </c>
      <c r="L34" s="176">
        <v>216</v>
      </c>
      <c r="M34" s="181">
        <v>1359.1666666666667</v>
      </c>
      <c r="N34" s="182">
        <v>271.83333333333331</v>
      </c>
      <c r="O34" s="182">
        <v>1631</v>
      </c>
      <c r="P34" s="183">
        <f t="shared" ref="P34" si="5">ROUND(O34*1.6/10,0)*10</f>
        <v>2610</v>
      </c>
      <c r="Q34" s="183" t="str">
        <f t="shared" si="2"/>
        <v/>
      </c>
      <c r="R34" s="176" t="s">
        <v>1613</v>
      </c>
      <c r="S34" s="176"/>
      <c r="T34" s="176"/>
      <c r="U34" s="624"/>
      <c r="V34" s="624"/>
      <c r="W34" s="184"/>
      <c r="X34" s="400" t="s">
        <v>1614</v>
      </c>
      <c r="Y34" s="184"/>
      <c r="Z34" s="184"/>
    </row>
    <row r="35" spans="1:27" s="588" customFormat="1" ht="26.25" thickBot="1">
      <c r="A35" s="166" t="s">
        <v>64</v>
      </c>
      <c r="B35" s="167"/>
      <c r="C35" s="167"/>
      <c r="D35" s="168"/>
      <c r="E35" s="168"/>
      <c r="F35" s="168"/>
      <c r="G35" s="169"/>
      <c r="H35" s="168"/>
      <c r="I35" s="168"/>
      <c r="J35" s="170"/>
      <c r="K35" s="170"/>
      <c r="L35" s="170"/>
      <c r="M35" s="171"/>
      <c r="N35" s="171"/>
      <c r="O35" s="171"/>
      <c r="P35" s="171"/>
      <c r="Q35" s="171"/>
      <c r="R35" s="171"/>
      <c r="S35" s="171"/>
      <c r="T35" s="171"/>
      <c r="U35" s="172"/>
      <c r="V35" s="172"/>
      <c r="W35" s="173"/>
      <c r="X35" s="173"/>
      <c r="Y35" s="173"/>
      <c r="Z35" s="173"/>
    </row>
    <row r="36" spans="1:27" ht="44.1" customHeight="1" thickBot="1">
      <c r="A36" s="174">
        <v>1</v>
      </c>
      <c r="B36" s="175" t="s">
        <v>65</v>
      </c>
      <c r="C36" s="175" t="s">
        <v>66</v>
      </c>
      <c r="D36" s="176" t="s">
        <v>930</v>
      </c>
      <c r="E36" s="177">
        <v>1</v>
      </c>
      <c r="F36" s="178" t="str">
        <f t="shared" si="0"/>
        <v/>
      </c>
      <c r="G36" s="179"/>
      <c r="H36" s="176" t="s">
        <v>40</v>
      </c>
      <c r="I36" s="655">
        <v>2.4900000000000002</v>
      </c>
      <c r="J36" s="176">
        <v>1</v>
      </c>
      <c r="K36" s="176">
        <v>16</v>
      </c>
      <c r="L36" s="176">
        <v>64</v>
      </c>
      <c r="M36" s="181">
        <v>4370</v>
      </c>
      <c r="N36" s="182">
        <v>874</v>
      </c>
      <c r="O36" s="182">
        <v>5244</v>
      </c>
      <c r="P36" s="183"/>
      <c r="Q36" s="183" t="str">
        <f t="shared" si="2"/>
        <v/>
      </c>
      <c r="R36" s="176" t="s">
        <v>931</v>
      </c>
      <c r="S36" s="176"/>
      <c r="T36" s="176" t="s">
        <v>42</v>
      </c>
      <c r="U36" s="624">
        <f t="shared" ref="U36" si="6">IFERROR(G36*I36,"")</f>
        <v>0</v>
      </c>
      <c r="V36" s="624">
        <f t="shared" ref="V36" si="7">IFERROR(G36/L36,"")</f>
        <v>0</v>
      </c>
      <c r="W36" s="657"/>
      <c r="X36" s="184"/>
      <c r="Y36" s="184"/>
      <c r="Z36" s="184" t="s">
        <v>860</v>
      </c>
      <c r="AA36" s="174"/>
    </row>
    <row r="37" spans="1:27" s="634" customFormat="1" ht="26.25" thickBot="1">
      <c r="A37" s="625" t="s">
        <v>1338</v>
      </c>
      <c r="B37" s="626"/>
      <c r="C37" s="626"/>
      <c r="D37" s="627"/>
      <c r="E37" s="627"/>
      <c r="F37" s="627"/>
      <c r="G37" s="628"/>
      <c r="H37" s="627"/>
      <c r="I37" s="627"/>
      <c r="J37" s="629"/>
      <c r="K37" s="629"/>
      <c r="L37" s="629"/>
      <c r="M37" s="630"/>
      <c r="N37" s="630"/>
      <c r="O37" s="631"/>
      <c r="P37" s="630"/>
      <c r="Q37" s="630"/>
      <c r="R37" s="630"/>
      <c r="S37" s="632"/>
      <c r="T37" s="631"/>
      <c r="U37" s="631"/>
      <c r="V37" s="631"/>
      <c r="W37" s="631"/>
      <c r="X37" s="633"/>
      <c r="Y37" s="633"/>
      <c r="Z37" s="633"/>
    </row>
    <row r="38" spans="1:27" ht="60">
      <c r="A38" s="174">
        <v>1</v>
      </c>
      <c r="B38" s="175" t="s">
        <v>1027</v>
      </c>
      <c r="C38" s="175" t="s">
        <v>1028</v>
      </c>
      <c r="D38" s="176" t="s">
        <v>1029</v>
      </c>
      <c r="E38" s="177">
        <v>1</v>
      </c>
      <c r="F38" s="178" t="str">
        <f t="shared" si="0"/>
        <v/>
      </c>
      <c r="G38" s="179"/>
      <c r="H38" s="176" t="s">
        <v>41</v>
      </c>
      <c r="I38" s="655">
        <v>0.57999999999999996</v>
      </c>
      <c r="J38" s="176">
        <v>6</v>
      </c>
      <c r="K38" s="176">
        <v>144</v>
      </c>
      <c r="L38" s="176">
        <v>576</v>
      </c>
      <c r="M38" s="182">
        <v>1090.8333333333333</v>
      </c>
      <c r="N38" s="182">
        <v>218.16666666666666</v>
      </c>
      <c r="O38" s="182">
        <v>1309</v>
      </c>
      <c r="P38" s="183">
        <f t="shared" ref="P38:P39" si="8">ROUND(O38*1.6/10,0)*10</f>
        <v>2090</v>
      </c>
      <c r="Q38" s="183" t="str">
        <f t="shared" si="2"/>
        <v/>
      </c>
      <c r="R38" s="176" t="s">
        <v>1030</v>
      </c>
      <c r="S38" s="176"/>
      <c r="T38" s="176" t="s">
        <v>42</v>
      </c>
      <c r="U38" s="624">
        <f t="shared" ref="U38:U39" si="9">IFERROR(G38*I38,"")</f>
        <v>0</v>
      </c>
      <c r="V38" s="624">
        <f t="shared" ref="V38:V39" si="10">IFERROR(G38/L38,"")</f>
        <v>0</v>
      </c>
      <c r="W38" s="657"/>
      <c r="X38" s="184" t="s">
        <v>1031</v>
      </c>
      <c r="Y38" s="184"/>
      <c r="Z38" s="184" t="s">
        <v>47</v>
      </c>
      <c r="AA38" s="174"/>
    </row>
    <row r="39" spans="1:27" ht="60.75" thickBot="1">
      <c r="A39" s="174">
        <v>2</v>
      </c>
      <c r="B39" s="175" t="s">
        <v>1032</v>
      </c>
      <c r="C39" s="175" t="s">
        <v>1033</v>
      </c>
      <c r="D39" s="176" t="s">
        <v>1034</v>
      </c>
      <c r="E39" s="177">
        <v>1</v>
      </c>
      <c r="F39" s="178" t="str">
        <f t="shared" si="0"/>
        <v/>
      </c>
      <c r="G39" s="179"/>
      <c r="H39" s="176" t="s">
        <v>41</v>
      </c>
      <c r="I39" s="655">
        <v>0.9</v>
      </c>
      <c r="J39" s="176">
        <v>4</v>
      </c>
      <c r="K39" s="176">
        <v>96</v>
      </c>
      <c r="L39" s="176">
        <v>384</v>
      </c>
      <c r="M39" s="182">
        <v>1576.6666666666665</v>
      </c>
      <c r="N39" s="182">
        <v>315.33333333333337</v>
      </c>
      <c r="O39" s="182">
        <v>1892</v>
      </c>
      <c r="P39" s="183">
        <f t="shared" si="8"/>
        <v>3030</v>
      </c>
      <c r="Q39" s="183" t="str">
        <f t="shared" si="2"/>
        <v/>
      </c>
      <c r="R39" s="176" t="s">
        <v>1035</v>
      </c>
      <c r="S39" s="176"/>
      <c r="T39" s="176" t="s">
        <v>42</v>
      </c>
      <c r="U39" s="624">
        <f t="shared" si="9"/>
        <v>0</v>
      </c>
      <c r="V39" s="624">
        <f t="shared" si="10"/>
        <v>0</v>
      </c>
      <c r="W39" s="657"/>
      <c r="X39" s="184" t="s">
        <v>1031</v>
      </c>
      <c r="Y39" s="184"/>
      <c r="Z39" s="184" t="s">
        <v>47</v>
      </c>
      <c r="AA39" s="174"/>
    </row>
    <row r="40" spans="1:27" s="591" customFormat="1" ht="26.25" thickBot="1">
      <c r="A40" s="207" t="s">
        <v>1339</v>
      </c>
      <c r="B40" s="208"/>
      <c r="C40" s="209"/>
      <c r="D40" s="210"/>
      <c r="E40" s="210"/>
      <c r="F40" s="210"/>
      <c r="G40" s="211"/>
      <c r="H40" s="210" t="s">
        <v>40</v>
      </c>
      <c r="I40" s="210" t="s">
        <v>40</v>
      </c>
      <c r="J40" s="212" t="s">
        <v>40</v>
      </c>
      <c r="K40" s="212" t="s">
        <v>40</v>
      </c>
      <c r="L40" s="212" t="s">
        <v>40</v>
      </c>
      <c r="M40" s="213"/>
      <c r="N40" s="213"/>
      <c r="O40" s="214"/>
      <c r="P40" s="213"/>
      <c r="Q40" s="213"/>
      <c r="R40" s="213" t="s">
        <v>40</v>
      </c>
      <c r="S40" s="215"/>
      <c r="T40" s="216"/>
      <c r="U40" s="214"/>
      <c r="V40" s="214"/>
      <c r="W40" s="184"/>
      <c r="X40" s="217"/>
      <c r="Y40" s="217"/>
      <c r="Z40" s="217"/>
    </row>
    <row r="41" spans="1:27" s="125" customFormat="1" ht="51" customHeight="1">
      <c r="A41" s="174">
        <v>1</v>
      </c>
      <c r="B41" s="175" t="s">
        <v>140</v>
      </c>
      <c r="C41" s="219" t="s">
        <v>1340</v>
      </c>
      <c r="D41" s="176" t="s">
        <v>141</v>
      </c>
      <c r="E41" s="177">
        <v>1</v>
      </c>
      <c r="F41" s="178" t="str">
        <f t="shared" si="0"/>
        <v/>
      </c>
      <c r="G41" s="179"/>
      <c r="H41" s="176" t="s">
        <v>45</v>
      </c>
      <c r="I41" s="655">
        <v>0.52</v>
      </c>
      <c r="J41" s="176">
        <v>6</v>
      </c>
      <c r="K41" s="176">
        <v>72</v>
      </c>
      <c r="L41" s="176">
        <v>288</v>
      </c>
      <c r="M41" s="181">
        <v>1141.6666666666667</v>
      </c>
      <c r="N41" s="182">
        <v>228.33333333333331</v>
      </c>
      <c r="O41" s="182">
        <v>1370</v>
      </c>
      <c r="P41" s="183"/>
      <c r="Q41" s="183" t="str">
        <f t="shared" si="2"/>
        <v/>
      </c>
      <c r="R41" s="176" t="s">
        <v>142</v>
      </c>
      <c r="S41" s="176" t="s">
        <v>143</v>
      </c>
      <c r="T41" s="176" t="s">
        <v>42</v>
      </c>
      <c r="U41" s="624">
        <f t="shared" ref="U41:U43" si="11">IFERROR(G41*I41,"")</f>
        <v>0</v>
      </c>
      <c r="V41" s="624">
        <f t="shared" ref="V41:V43" si="12">IFERROR(G41/L41,"")</f>
        <v>0</v>
      </c>
      <c r="W41" s="657"/>
      <c r="X41" s="184"/>
      <c r="Y41" s="184"/>
      <c r="Z41" s="184" t="s">
        <v>860</v>
      </c>
      <c r="AA41" s="174"/>
    </row>
    <row r="42" spans="1:27" s="174" customFormat="1" ht="40.5">
      <c r="A42" s="174">
        <v>2</v>
      </c>
      <c r="B42" s="175" t="s">
        <v>1133</v>
      </c>
      <c r="C42" s="175" t="s">
        <v>1341</v>
      </c>
      <c r="D42" s="176" t="s">
        <v>1615</v>
      </c>
      <c r="E42" s="176">
        <v>6</v>
      </c>
      <c r="F42" s="178" t="str">
        <f t="shared" si="0"/>
        <v/>
      </c>
      <c r="G42" s="179"/>
      <c r="H42" s="176" t="s">
        <v>45</v>
      </c>
      <c r="I42" s="655">
        <v>0.57599999999999996</v>
      </c>
      <c r="J42" s="176">
        <v>6</v>
      </c>
      <c r="K42" s="176">
        <v>84</v>
      </c>
      <c r="L42" s="176">
        <v>504</v>
      </c>
      <c r="M42" s="181">
        <v>1716.6666666666665</v>
      </c>
      <c r="N42" s="182">
        <v>343.33333333333337</v>
      </c>
      <c r="O42" s="182">
        <v>2060</v>
      </c>
      <c r="P42" s="176"/>
      <c r="Q42" s="183" t="str">
        <f t="shared" si="2"/>
        <v/>
      </c>
      <c r="R42" s="176" t="s">
        <v>1134</v>
      </c>
      <c r="S42" s="176" t="s">
        <v>1135</v>
      </c>
      <c r="T42" s="176" t="s">
        <v>42</v>
      </c>
      <c r="U42" s="624">
        <f t="shared" si="11"/>
        <v>0</v>
      </c>
      <c r="V42" s="624">
        <f t="shared" si="12"/>
        <v>0</v>
      </c>
      <c r="W42" s="687" t="s">
        <v>1615</v>
      </c>
      <c r="X42" s="176"/>
      <c r="Y42" s="176"/>
      <c r="Z42" s="176" t="s">
        <v>860</v>
      </c>
    </row>
    <row r="43" spans="1:27" ht="60" thickBot="1">
      <c r="A43" s="218">
        <v>3</v>
      </c>
      <c r="B43" s="219" t="s">
        <v>144</v>
      </c>
      <c r="C43" s="219" t="s">
        <v>1342</v>
      </c>
      <c r="D43" s="220" t="s">
        <v>145</v>
      </c>
      <c r="E43" s="221">
        <v>6</v>
      </c>
      <c r="F43" s="178" t="str">
        <f t="shared" si="0"/>
        <v/>
      </c>
      <c r="G43" s="179"/>
      <c r="H43" s="176" t="s">
        <v>45</v>
      </c>
      <c r="I43" s="655">
        <v>0.52</v>
      </c>
      <c r="J43" s="176">
        <v>6</v>
      </c>
      <c r="K43" s="176">
        <v>72</v>
      </c>
      <c r="L43" s="176">
        <v>288</v>
      </c>
      <c r="M43" s="181">
        <v>984.16666666666663</v>
      </c>
      <c r="N43" s="182">
        <v>196.83333333333334</v>
      </c>
      <c r="O43" s="182">
        <v>1181</v>
      </c>
      <c r="P43" s="222"/>
      <c r="Q43" s="183" t="str">
        <f t="shared" si="2"/>
        <v/>
      </c>
      <c r="R43" s="176" t="s">
        <v>146</v>
      </c>
      <c r="S43" s="176" t="s">
        <v>147</v>
      </c>
      <c r="T43" s="176" t="s">
        <v>42</v>
      </c>
      <c r="U43" s="624">
        <f t="shared" si="11"/>
        <v>0</v>
      </c>
      <c r="V43" s="624">
        <f t="shared" si="12"/>
        <v>0</v>
      </c>
      <c r="W43" s="657"/>
      <c r="X43" s="184"/>
      <c r="Y43" s="184"/>
      <c r="Z43" s="184" t="s">
        <v>860</v>
      </c>
      <c r="AA43" s="174"/>
    </row>
    <row r="44" spans="1:27" s="654" customFormat="1" ht="24.95" customHeight="1" thickBot="1">
      <c r="A44" s="645" t="s">
        <v>993</v>
      </c>
      <c r="B44" s="646"/>
      <c r="C44" s="646"/>
      <c r="D44" s="647"/>
      <c r="E44" s="647"/>
      <c r="F44" s="647"/>
      <c r="G44" s="648"/>
      <c r="H44" s="647"/>
      <c r="I44" s="647"/>
      <c r="J44" s="649"/>
      <c r="K44" s="649"/>
      <c r="L44" s="649"/>
      <c r="M44" s="650"/>
      <c r="N44" s="650"/>
      <c r="O44" s="651"/>
      <c r="P44" s="650"/>
      <c r="Q44" s="650"/>
      <c r="R44" s="650"/>
      <c r="S44" s="652"/>
      <c r="T44" s="651"/>
      <c r="U44" s="651"/>
      <c r="V44" s="651"/>
      <c r="W44" s="653"/>
      <c r="X44" s="653"/>
      <c r="Y44" s="653"/>
      <c r="Z44" s="653"/>
    </row>
    <row r="45" spans="1:27" ht="39.75">
      <c r="A45" s="174">
        <v>1</v>
      </c>
      <c r="B45" s="175" t="s">
        <v>1013</v>
      </c>
      <c r="C45" s="175" t="s">
        <v>1616</v>
      </c>
      <c r="D45" s="176" t="s">
        <v>1014</v>
      </c>
      <c r="E45" s="176">
        <v>1</v>
      </c>
      <c r="F45" s="178" t="str">
        <f t="shared" si="0"/>
        <v/>
      </c>
      <c r="G45" s="179"/>
      <c r="H45" s="176" t="s">
        <v>45</v>
      </c>
      <c r="I45" s="655">
        <v>0.12</v>
      </c>
      <c r="J45" s="176">
        <v>36</v>
      </c>
      <c r="K45" s="176">
        <v>504</v>
      </c>
      <c r="L45" s="176">
        <v>2520</v>
      </c>
      <c r="M45" s="181">
        <v>496.66666666666663</v>
      </c>
      <c r="N45" s="182">
        <v>99.333333333333343</v>
      </c>
      <c r="O45" s="182">
        <v>596</v>
      </c>
      <c r="P45" s="183"/>
      <c r="Q45" s="183" t="str">
        <f t="shared" si="2"/>
        <v/>
      </c>
      <c r="R45" s="176" t="s">
        <v>1015</v>
      </c>
      <c r="S45" s="176" t="s">
        <v>996</v>
      </c>
      <c r="T45" s="176" t="s">
        <v>42</v>
      </c>
      <c r="U45" s="624">
        <f t="shared" ref="U45:U73" si="13">IFERROR(G45*I45,"")</f>
        <v>0</v>
      </c>
      <c r="V45" s="624">
        <f t="shared" ref="V45:V73" si="14">IFERROR(G45/L45,"")</f>
        <v>0</v>
      </c>
      <c r="W45" s="657"/>
      <c r="X45" s="184"/>
      <c r="Y45" s="184"/>
      <c r="Z45" s="176" t="s">
        <v>860</v>
      </c>
      <c r="AA45" s="174"/>
    </row>
    <row r="46" spans="1:27" ht="39.75">
      <c r="A46" s="174">
        <v>2</v>
      </c>
      <c r="B46" s="175" t="s">
        <v>1022</v>
      </c>
      <c r="C46" s="175" t="s">
        <v>1617</v>
      </c>
      <c r="D46" s="176" t="s">
        <v>1235</v>
      </c>
      <c r="E46" s="176">
        <v>1</v>
      </c>
      <c r="F46" s="178" t="str">
        <f t="shared" si="0"/>
        <v/>
      </c>
      <c r="G46" s="179"/>
      <c r="H46" s="176" t="s">
        <v>45</v>
      </c>
      <c r="I46" s="655">
        <v>0.12</v>
      </c>
      <c r="J46" s="176">
        <v>36</v>
      </c>
      <c r="K46" s="176">
        <v>504</v>
      </c>
      <c r="L46" s="176">
        <v>2520</v>
      </c>
      <c r="M46" s="181">
        <v>496.66666666666663</v>
      </c>
      <c r="N46" s="182">
        <v>99.333333333333343</v>
      </c>
      <c r="O46" s="182">
        <v>596</v>
      </c>
      <c r="P46" s="183"/>
      <c r="Q46" s="183" t="str">
        <f t="shared" si="2"/>
        <v/>
      </c>
      <c r="R46" s="176" t="s">
        <v>1236</v>
      </c>
      <c r="S46" s="176" t="s">
        <v>996</v>
      </c>
      <c r="T46" s="176" t="s">
        <v>42</v>
      </c>
      <c r="U46" s="624">
        <f t="shared" si="13"/>
        <v>0</v>
      </c>
      <c r="V46" s="624">
        <f t="shared" si="14"/>
        <v>0</v>
      </c>
      <c r="W46" s="657"/>
      <c r="X46" s="184"/>
      <c r="Y46" s="184"/>
      <c r="Z46" s="176" t="s">
        <v>860</v>
      </c>
      <c r="AA46" s="174"/>
    </row>
    <row r="47" spans="1:27" ht="40.5">
      <c r="A47" s="174">
        <v>3</v>
      </c>
      <c r="B47" s="175" t="s">
        <v>1169</v>
      </c>
      <c r="C47" s="175" t="s">
        <v>1618</v>
      </c>
      <c r="D47" s="176" t="s">
        <v>1170</v>
      </c>
      <c r="E47" s="176">
        <v>1</v>
      </c>
      <c r="F47" s="178" t="str">
        <f t="shared" si="0"/>
        <v/>
      </c>
      <c r="G47" s="179"/>
      <c r="H47" s="176" t="s">
        <v>44</v>
      </c>
      <c r="I47" s="655">
        <v>0.12</v>
      </c>
      <c r="J47" s="176">
        <v>36</v>
      </c>
      <c r="K47" s="176">
        <v>504</v>
      </c>
      <c r="L47" s="176">
        <v>2520</v>
      </c>
      <c r="M47" s="181">
        <v>496.66666666666663</v>
      </c>
      <c r="N47" s="182">
        <v>99.333333333333343</v>
      </c>
      <c r="O47" s="182">
        <v>596</v>
      </c>
      <c r="P47" s="183"/>
      <c r="Q47" s="183" t="str">
        <f t="shared" si="2"/>
        <v/>
      </c>
      <c r="R47" s="176" t="s">
        <v>1171</v>
      </c>
      <c r="S47" s="176" t="s">
        <v>1160</v>
      </c>
      <c r="T47" s="176" t="s">
        <v>42</v>
      </c>
      <c r="U47" s="624">
        <f t="shared" si="13"/>
        <v>0</v>
      </c>
      <c r="V47" s="624">
        <f t="shared" si="14"/>
        <v>0</v>
      </c>
      <c r="W47" s="657"/>
      <c r="X47" s="184"/>
      <c r="Y47" s="184"/>
      <c r="Z47" s="176" t="s">
        <v>860</v>
      </c>
      <c r="AA47" s="174"/>
    </row>
    <row r="48" spans="1:27" ht="39.75">
      <c r="A48" s="174">
        <v>4</v>
      </c>
      <c r="B48" s="175" t="s">
        <v>1157</v>
      </c>
      <c r="C48" s="175" t="s">
        <v>1619</v>
      </c>
      <c r="D48" s="176" t="s">
        <v>1158</v>
      </c>
      <c r="E48" s="176">
        <v>1</v>
      </c>
      <c r="F48" s="178" t="str">
        <f t="shared" si="0"/>
        <v/>
      </c>
      <c r="G48" s="179"/>
      <c r="H48" s="176" t="s">
        <v>44</v>
      </c>
      <c r="I48" s="655">
        <v>0.12</v>
      </c>
      <c r="J48" s="176">
        <v>36</v>
      </c>
      <c r="K48" s="176">
        <v>504</v>
      </c>
      <c r="L48" s="176">
        <v>2520</v>
      </c>
      <c r="M48" s="181">
        <v>496.66666666666663</v>
      </c>
      <c r="N48" s="182">
        <v>99.333333333333343</v>
      </c>
      <c r="O48" s="182">
        <v>596</v>
      </c>
      <c r="P48" s="183"/>
      <c r="Q48" s="183" t="str">
        <f t="shared" si="2"/>
        <v/>
      </c>
      <c r="R48" s="176" t="s">
        <v>1159</v>
      </c>
      <c r="S48" s="176" t="s">
        <v>1160</v>
      </c>
      <c r="T48" s="176" t="s">
        <v>42</v>
      </c>
      <c r="U48" s="624">
        <f t="shared" si="13"/>
        <v>0</v>
      </c>
      <c r="V48" s="624">
        <f t="shared" si="14"/>
        <v>0</v>
      </c>
      <c r="W48" s="657"/>
      <c r="X48" s="184"/>
      <c r="Y48" s="184"/>
      <c r="Z48" s="176" t="s">
        <v>860</v>
      </c>
      <c r="AA48" s="174"/>
    </row>
    <row r="49" spans="1:27" ht="39.75">
      <c r="A49" s="174">
        <v>5</v>
      </c>
      <c r="B49" s="175" t="s">
        <v>1178</v>
      </c>
      <c r="C49" s="175" t="s">
        <v>1620</v>
      </c>
      <c r="D49" s="176" t="s">
        <v>1343</v>
      </c>
      <c r="E49" s="176">
        <v>1</v>
      </c>
      <c r="F49" s="178" t="str">
        <f t="shared" si="0"/>
        <v/>
      </c>
      <c r="G49" s="179"/>
      <c r="H49" s="176" t="s">
        <v>40</v>
      </c>
      <c r="I49" s="655">
        <v>0.12</v>
      </c>
      <c r="J49" s="176">
        <v>36</v>
      </c>
      <c r="K49" s="176">
        <v>504</v>
      </c>
      <c r="L49" s="176">
        <v>2520</v>
      </c>
      <c r="M49" s="181">
        <v>496.66666666666663</v>
      </c>
      <c r="N49" s="182">
        <v>99.333333333333343</v>
      </c>
      <c r="O49" s="182">
        <v>596</v>
      </c>
      <c r="P49" s="183"/>
      <c r="Q49" s="183" t="str">
        <f t="shared" si="2"/>
        <v/>
      </c>
      <c r="R49" s="176" t="s">
        <v>1344</v>
      </c>
      <c r="S49" s="176" t="s">
        <v>996</v>
      </c>
      <c r="T49" s="176" t="s">
        <v>42</v>
      </c>
      <c r="U49" s="624">
        <f t="shared" si="13"/>
        <v>0</v>
      </c>
      <c r="V49" s="624">
        <f t="shared" si="14"/>
        <v>0</v>
      </c>
      <c r="W49" s="657"/>
      <c r="X49" s="184"/>
      <c r="Y49" s="184"/>
      <c r="Z49" s="176" t="s">
        <v>860</v>
      </c>
    </row>
    <row r="50" spans="1:27" ht="39.75">
      <c r="A50" s="174">
        <v>6</v>
      </c>
      <c r="B50" s="175" t="s">
        <v>1179</v>
      </c>
      <c r="C50" s="175" t="s">
        <v>1180</v>
      </c>
      <c r="D50" s="176" t="s">
        <v>1345</v>
      </c>
      <c r="E50" s="176">
        <v>1</v>
      </c>
      <c r="F50" s="178" t="str">
        <f t="shared" si="0"/>
        <v/>
      </c>
      <c r="G50" s="179"/>
      <c r="H50" s="176" t="s">
        <v>44</v>
      </c>
      <c r="I50" s="655">
        <v>0.12</v>
      </c>
      <c r="J50" s="176">
        <v>36</v>
      </c>
      <c r="K50" s="176">
        <v>504</v>
      </c>
      <c r="L50" s="176">
        <v>2520</v>
      </c>
      <c r="M50" s="181">
        <v>496.66666666666663</v>
      </c>
      <c r="N50" s="182">
        <v>99.333333333333343</v>
      </c>
      <c r="O50" s="182">
        <v>596</v>
      </c>
      <c r="P50" s="183"/>
      <c r="Q50" s="183" t="str">
        <f t="shared" si="2"/>
        <v/>
      </c>
      <c r="R50" s="176" t="s">
        <v>1346</v>
      </c>
      <c r="S50" s="176" t="s">
        <v>996</v>
      </c>
      <c r="T50" s="176" t="s">
        <v>42</v>
      </c>
      <c r="U50" s="624">
        <f t="shared" si="13"/>
        <v>0</v>
      </c>
      <c r="V50" s="624">
        <f t="shared" si="14"/>
        <v>0</v>
      </c>
      <c r="W50" s="657"/>
      <c r="X50" s="184"/>
      <c r="Y50" s="184"/>
      <c r="Z50" s="176" t="s">
        <v>860</v>
      </c>
    </row>
    <row r="51" spans="1:27" ht="39.75">
      <c r="A51" s="174">
        <v>7</v>
      </c>
      <c r="B51" s="175" t="s">
        <v>1181</v>
      </c>
      <c r="C51" s="175" t="s">
        <v>1182</v>
      </c>
      <c r="D51" s="176" t="s">
        <v>1183</v>
      </c>
      <c r="E51" s="176">
        <v>1</v>
      </c>
      <c r="F51" s="178" t="str">
        <f t="shared" si="0"/>
        <v/>
      </c>
      <c r="G51" s="179"/>
      <c r="H51" s="176" t="s">
        <v>45</v>
      </c>
      <c r="I51" s="655">
        <v>0.12</v>
      </c>
      <c r="J51" s="176">
        <v>36</v>
      </c>
      <c r="K51" s="176">
        <v>504</v>
      </c>
      <c r="L51" s="176">
        <v>2520</v>
      </c>
      <c r="M51" s="181">
        <v>496.66666666666663</v>
      </c>
      <c r="N51" s="182">
        <v>99.333333333333343</v>
      </c>
      <c r="O51" s="182">
        <v>596</v>
      </c>
      <c r="Q51" s="183" t="str">
        <f t="shared" si="2"/>
        <v/>
      </c>
      <c r="R51" s="176" t="s">
        <v>1184</v>
      </c>
      <c r="S51" s="176" t="s">
        <v>996</v>
      </c>
      <c r="T51" s="176" t="s">
        <v>42</v>
      </c>
      <c r="U51" s="624">
        <f t="shared" si="13"/>
        <v>0</v>
      </c>
      <c r="V51" s="624">
        <f t="shared" si="14"/>
        <v>0</v>
      </c>
      <c r="Y51" s="184"/>
      <c r="Z51" s="176" t="s">
        <v>860</v>
      </c>
    </row>
    <row r="52" spans="1:27" ht="39.75">
      <c r="A52" s="174">
        <v>8</v>
      </c>
      <c r="B52" s="175" t="s">
        <v>994</v>
      </c>
      <c r="C52" s="175" t="s">
        <v>995</v>
      </c>
      <c r="D52" s="176" t="s">
        <v>1280</v>
      </c>
      <c r="E52" s="176">
        <v>1</v>
      </c>
      <c r="F52" s="178" t="str">
        <f t="shared" si="0"/>
        <v/>
      </c>
      <c r="G52" s="179"/>
      <c r="H52" s="176" t="s">
        <v>44</v>
      </c>
      <c r="I52" s="655">
        <v>0.12</v>
      </c>
      <c r="J52" s="176">
        <v>36</v>
      </c>
      <c r="K52" s="176">
        <v>504</v>
      </c>
      <c r="L52" s="176">
        <v>2520</v>
      </c>
      <c r="M52" s="181">
        <v>496.66666666666663</v>
      </c>
      <c r="N52" s="182">
        <v>99.333333333333343</v>
      </c>
      <c r="O52" s="182">
        <v>596</v>
      </c>
      <c r="P52" s="183"/>
      <c r="Q52" s="183" t="str">
        <f t="shared" si="2"/>
        <v/>
      </c>
      <c r="R52" s="176" t="s">
        <v>1281</v>
      </c>
      <c r="S52" s="176" t="s">
        <v>996</v>
      </c>
      <c r="T52" s="176" t="s">
        <v>42</v>
      </c>
      <c r="U52" s="624">
        <f t="shared" si="13"/>
        <v>0</v>
      </c>
      <c r="V52" s="624">
        <f t="shared" si="14"/>
        <v>0</v>
      </c>
      <c r="W52" s="688"/>
      <c r="X52" s="184"/>
      <c r="Y52" s="184"/>
      <c r="Z52" s="176" t="s">
        <v>860</v>
      </c>
      <c r="AA52" s="174"/>
    </row>
    <row r="53" spans="1:27" ht="39.75">
      <c r="A53" s="174">
        <v>9</v>
      </c>
      <c r="B53" s="175" t="s">
        <v>1001</v>
      </c>
      <c r="C53" s="175" t="s">
        <v>1002</v>
      </c>
      <c r="D53" s="176" t="s">
        <v>1256</v>
      </c>
      <c r="E53" s="176">
        <v>1</v>
      </c>
      <c r="F53" s="178" t="str">
        <f t="shared" si="0"/>
        <v/>
      </c>
      <c r="G53" s="179"/>
      <c r="H53" s="176" t="s">
        <v>44</v>
      </c>
      <c r="I53" s="655">
        <v>0.12</v>
      </c>
      <c r="J53" s="176">
        <v>36</v>
      </c>
      <c r="K53" s="176">
        <v>504</v>
      </c>
      <c r="L53" s="176">
        <v>2520</v>
      </c>
      <c r="M53" s="181">
        <v>496.66666666666663</v>
      </c>
      <c r="N53" s="182">
        <v>99.333333333333343</v>
      </c>
      <c r="O53" s="182">
        <v>596</v>
      </c>
      <c r="P53" s="183"/>
      <c r="Q53" s="183" t="str">
        <f t="shared" si="2"/>
        <v/>
      </c>
      <c r="R53" s="176" t="s">
        <v>1257</v>
      </c>
      <c r="S53" s="176" t="s">
        <v>996</v>
      </c>
      <c r="T53" s="176" t="s">
        <v>42</v>
      </c>
      <c r="U53" s="624">
        <f t="shared" si="13"/>
        <v>0</v>
      </c>
      <c r="V53" s="624">
        <f t="shared" si="14"/>
        <v>0</v>
      </c>
      <c r="W53" s="657"/>
      <c r="X53" s="184"/>
      <c r="Y53" s="184"/>
      <c r="Z53" s="176" t="s">
        <v>860</v>
      </c>
      <c r="AA53" s="174"/>
    </row>
    <row r="54" spans="1:27" ht="39.75">
      <c r="A54" s="174">
        <v>10</v>
      </c>
      <c r="B54" s="175" t="s">
        <v>1165</v>
      </c>
      <c r="C54" s="175" t="s">
        <v>1166</v>
      </c>
      <c r="D54" s="176" t="s">
        <v>1167</v>
      </c>
      <c r="E54" s="176">
        <v>1</v>
      </c>
      <c r="F54" s="178" t="str">
        <f t="shared" si="0"/>
        <v/>
      </c>
      <c r="G54" s="179"/>
      <c r="H54" s="176" t="s">
        <v>44</v>
      </c>
      <c r="I54" s="655">
        <v>0.12</v>
      </c>
      <c r="J54" s="176">
        <v>36</v>
      </c>
      <c r="K54" s="176">
        <v>504</v>
      </c>
      <c r="L54" s="176">
        <v>2520</v>
      </c>
      <c r="M54" s="181">
        <v>496.66666666666663</v>
      </c>
      <c r="N54" s="182">
        <v>99.333333333333343</v>
      </c>
      <c r="O54" s="182">
        <v>596</v>
      </c>
      <c r="P54" s="183"/>
      <c r="Q54" s="183" t="str">
        <f t="shared" si="2"/>
        <v/>
      </c>
      <c r="R54" s="176" t="s">
        <v>1168</v>
      </c>
      <c r="S54" s="176" t="s">
        <v>1160</v>
      </c>
      <c r="T54" s="176" t="s">
        <v>42</v>
      </c>
      <c r="U54" s="624">
        <f t="shared" si="13"/>
        <v>0</v>
      </c>
      <c r="V54" s="624">
        <f t="shared" si="14"/>
        <v>0</v>
      </c>
      <c r="W54" s="657"/>
      <c r="X54" s="184"/>
      <c r="Y54" s="184"/>
      <c r="Z54" s="176" t="s">
        <v>860</v>
      </c>
      <c r="AA54" s="174"/>
    </row>
    <row r="55" spans="1:27" ht="39.75">
      <c r="A55" s="174">
        <v>11</v>
      </c>
      <c r="B55" s="175" t="s">
        <v>1161</v>
      </c>
      <c r="C55" s="175" t="s">
        <v>1162</v>
      </c>
      <c r="D55" s="176" t="s">
        <v>1163</v>
      </c>
      <c r="E55" s="176">
        <v>1</v>
      </c>
      <c r="F55" s="178" t="str">
        <f t="shared" si="0"/>
        <v/>
      </c>
      <c r="G55" s="179"/>
      <c r="H55" s="176" t="s">
        <v>44</v>
      </c>
      <c r="I55" s="655">
        <v>0.12</v>
      </c>
      <c r="J55" s="176">
        <v>36</v>
      </c>
      <c r="K55" s="176">
        <v>504</v>
      </c>
      <c r="L55" s="176">
        <v>2520</v>
      </c>
      <c r="M55" s="181">
        <v>496.66666666666663</v>
      </c>
      <c r="N55" s="182">
        <v>99.333333333333343</v>
      </c>
      <c r="O55" s="182">
        <v>596</v>
      </c>
      <c r="P55" s="183"/>
      <c r="Q55" s="183" t="str">
        <f t="shared" si="2"/>
        <v/>
      </c>
      <c r="R55" s="176" t="s">
        <v>1164</v>
      </c>
      <c r="S55" s="176" t="s">
        <v>1160</v>
      </c>
      <c r="T55" s="176" t="s">
        <v>42</v>
      </c>
      <c r="U55" s="624">
        <f t="shared" si="13"/>
        <v>0</v>
      </c>
      <c r="V55" s="624">
        <f t="shared" si="14"/>
        <v>0</v>
      </c>
      <c r="W55" s="657"/>
      <c r="X55" s="184"/>
      <c r="Y55" s="184"/>
      <c r="Z55" s="176" t="s">
        <v>860</v>
      </c>
      <c r="AA55" s="174"/>
    </row>
    <row r="56" spans="1:27" ht="39.75">
      <c r="A56" s="174">
        <v>12</v>
      </c>
      <c r="B56" s="175" t="s">
        <v>997</v>
      </c>
      <c r="C56" s="175" t="s">
        <v>998</v>
      </c>
      <c r="D56" s="176" t="s">
        <v>1282</v>
      </c>
      <c r="E56" s="176">
        <v>1</v>
      </c>
      <c r="F56" s="178" t="str">
        <f t="shared" si="0"/>
        <v/>
      </c>
      <c r="G56" s="179"/>
      <c r="H56" s="176" t="s">
        <v>41</v>
      </c>
      <c r="I56" s="655">
        <v>0.12</v>
      </c>
      <c r="J56" s="176">
        <v>36</v>
      </c>
      <c r="K56" s="176">
        <v>504</v>
      </c>
      <c r="L56" s="176">
        <v>2520</v>
      </c>
      <c r="M56" s="181">
        <v>496.66666666666663</v>
      </c>
      <c r="N56" s="182">
        <v>99.333333333333343</v>
      </c>
      <c r="O56" s="182">
        <v>596</v>
      </c>
      <c r="P56" s="183"/>
      <c r="Q56" s="183" t="str">
        <f t="shared" si="2"/>
        <v/>
      </c>
      <c r="R56" s="176" t="s">
        <v>1283</v>
      </c>
      <c r="S56" s="176" t="s">
        <v>996</v>
      </c>
      <c r="T56" s="176" t="s">
        <v>42</v>
      </c>
      <c r="U56" s="624">
        <f t="shared" si="13"/>
        <v>0</v>
      </c>
      <c r="V56" s="624">
        <f t="shared" si="14"/>
        <v>0</v>
      </c>
      <c r="W56" s="688"/>
      <c r="X56" s="184"/>
      <c r="Y56" s="184"/>
      <c r="Z56" s="176" t="s">
        <v>860</v>
      </c>
      <c r="AA56" s="174"/>
    </row>
    <row r="57" spans="1:27" ht="39.75">
      <c r="A57" s="174">
        <v>13</v>
      </c>
      <c r="B57" s="175" t="s">
        <v>1016</v>
      </c>
      <c r="C57" s="175" t="s">
        <v>1017</v>
      </c>
      <c r="D57" s="176" t="s">
        <v>1284</v>
      </c>
      <c r="E57" s="176">
        <v>1</v>
      </c>
      <c r="F57" s="178" t="str">
        <f t="shared" si="0"/>
        <v/>
      </c>
      <c r="G57" s="179"/>
      <c r="H57" s="176" t="s">
        <v>40</v>
      </c>
      <c r="I57" s="655">
        <v>0.12</v>
      </c>
      <c r="J57" s="176">
        <v>36</v>
      </c>
      <c r="K57" s="176">
        <v>504</v>
      </c>
      <c r="L57" s="176">
        <v>2520</v>
      </c>
      <c r="M57" s="181">
        <v>496.66666666666663</v>
      </c>
      <c r="N57" s="182">
        <v>99.333333333333343</v>
      </c>
      <c r="O57" s="182">
        <v>596</v>
      </c>
      <c r="P57" s="183"/>
      <c r="Q57" s="183" t="str">
        <f t="shared" si="2"/>
        <v/>
      </c>
      <c r="R57" s="176" t="s">
        <v>1285</v>
      </c>
      <c r="S57" s="176" t="s">
        <v>996</v>
      </c>
      <c r="T57" s="176" t="s">
        <v>42</v>
      </c>
      <c r="U57" s="624">
        <f t="shared" si="13"/>
        <v>0</v>
      </c>
      <c r="V57" s="624">
        <f t="shared" si="14"/>
        <v>0</v>
      </c>
      <c r="W57" s="657"/>
      <c r="X57" s="184"/>
      <c r="Y57" s="184"/>
      <c r="Z57" s="176" t="s">
        <v>860</v>
      </c>
      <c r="AA57" s="174"/>
    </row>
    <row r="58" spans="1:27" ht="39.75">
      <c r="A58" s="174">
        <v>14</v>
      </c>
      <c r="B58" s="175" t="s">
        <v>1176</v>
      </c>
      <c r="C58" s="175" t="s">
        <v>1177</v>
      </c>
      <c r="D58" s="176" t="s">
        <v>1347</v>
      </c>
      <c r="E58" s="176">
        <v>1</v>
      </c>
      <c r="F58" s="178" t="str">
        <f t="shared" si="0"/>
        <v/>
      </c>
      <c r="G58" s="179"/>
      <c r="H58" s="176" t="s">
        <v>40</v>
      </c>
      <c r="I58" s="655">
        <v>0.12</v>
      </c>
      <c r="J58" s="176">
        <v>36</v>
      </c>
      <c r="K58" s="176">
        <v>504</v>
      </c>
      <c r="L58" s="176">
        <v>2520</v>
      </c>
      <c r="M58" s="181">
        <v>496.66666666666663</v>
      </c>
      <c r="N58" s="182">
        <v>99.333333333333343</v>
      </c>
      <c r="O58" s="182">
        <v>596</v>
      </c>
      <c r="P58" s="183"/>
      <c r="Q58" s="183" t="str">
        <f t="shared" si="2"/>
        <v/>
      </c>
      <c r="R58" s="176" t="s">
        <v>1348</v>
      </c>
      <c r="S58" s="176" t="s">
        <v>996</v>
      </c>
      <c r="T58" s="176" t="s">
        <v>42</v>
      </c>
      <c r="U58" s="624">
        <f t="shared" si="13"/>
        <v>0</v>
      </c>
      <c r="V58" s="624">
        <f t="shared" si="14"/>
        <v>0</v>
      </c>
      <c r="W58" s="657"/>
      <c r="X58" s="184"/>
      <c r="Y58" s="184"/>
      <c r="Z58" s="176" t="s">
        <v>860</v>
      </c>
      <c r="AA58" s="174"/>
    </row>
    <row r="59" spans="1:27" ht="39.75">
      <c r="A59" s="174">
        <v>15</v>
      </c>
      <c r="B59" s="175" t="s">
        <v>1023</v>
      </c>
      <c r="C59" s="175" t="s">
        <v>1024</v>
      </c>
      <c r="D59" s="176" t="s">
        <v>1025</v>
      </c>
      <c r="E59" s="176">
        <v>1</v>
      </c>
      <c r="F59" s="178" t="str">
        <f t="shared" si="0"/>
        <v/>
      </c>
      <c r="G59" s="179"/>
      <c r="H59" s="176" t="s">
        <v>44</v>
      </c>
      <c r="I59" s="655">
        <v>0.12</v>
      </c>
      <c r="J59" s="176">
        <v>36</v>
      </c>
      <c r="K59" s="176">
        <v>504</v>
      </c>
      <c r="L59" s="176">
        <v>2520</v>
      </c>
      <c r="M59" s="181">
        <v>496.66666666666663</v>
      </c>
      <c r="N59" s="182">
        <v>99.333333333333343</v>
      </c>
      <c r="O59" s="182">
        <v>596</v>
      </c>
      <c r="P59" s="183"/>
      <c r="Q59" s="183" t="str">
        <f t="shared" si="2"/>
        <v/>
      </c>
      <c r="R59" s="176" t="s">
        <v>1026</v>
      </c>
      <c r="S59" s="176" t="s">
        <v>996</v>
      </c>
      <c r="T59" s="176" t="s">
        <v>42</v>
      </c>
      <c r="U59" s="624">
        <f t="shared" si="13"/>
        <v>0</v>
      </c>
      <c r="V59" s="624">
        <f t="shared" si="14"/>
        <v>0</v>
      </c>
      <c r="W59" s="657"/>
      <c r="X59" s="184"/>
      <c r="Y59" s="184"/>
      <c r="Z59" s="176" t="s">
        <v>860</v>
      </c>
      <c r="AA59" s="174"/>
    </row>
    <row r="60" spans="1:27" ht="39.75">
      <c r="A60" s="174">
        <v>16</v>
      </c>
      <c r="B60" s="175" t="s">
        <v>1009</v>
      </c>
      <c r="C60" s="175" t="s">
        <v>1010</v>
      </c>
      <c r="D60" s="176" t="s">
        <v>1011</v>
      </c>
      <c r="E60" s="176">
        <v>1</v>
      </c>
      <c r="F60" s="178" t="str">
        <f t="shared" si="0"/>
        <v/>
      </c>
      <c r="G60" s="179"/>
      <c r="H60" s="176" t="s">
        <v>41</v>
      </c>
      <c r="I60" s="655">
        <v>0.12</v>
      </c>
      <c r="J60" s="176">
        <v>36</v>
      </c>
      <c r="K60" s="176">
        <v>504</v>
      </c>
      <c r="L60" s="176">
        <v>2520</v>
      </c>
      <c r="M60" s="181">
        <v>496.66666666666663</v>
      </c>
      <c r="N60" s="182">
        <v>99.333333333333343</v>
      </c>
      <c r="O60" s="182">
        <v>596</v>
      </c>
      <c r="P60" s="183"/>
      <c r="Q60" s="183" t="str">
        <f t="shared" si="2"/>
        <v/>
      </c>
      <c r="R60" s="176" t="s">
        <v>1012</v>
      </c>
      <c r="S60" s="176" t="s">
        <v>996</v>
      </c>
      <c r="T60" s="176" t="s">
        <v>42</v>
      </c>
      <c r="U60" s="624">
        <f t="shared" si="13"/>
        <v>0</v>
      </c>
      <c r="V60" s="624">
        <f t="shared" si="14"/>
        <v>0</v>
      </c>
      <c r="W60" s="657"/>
      <c r="X60" s="184"/>
      <c r="Y60" s="184"/>
      <c r="Z60" s="176" t="s">
        <v>860</v>
      </c>
      <c r="AA60" s="174"/>
    </row>
    <row r="61" spans="1:27" ht="39.75">
      <c r="A61" s="174">
        <v>17</v>
      </c>
      <c r="B61" s="175" t="s">
        <v>1003</v>
      </c>
      <c r="C61" s="175" t="s">
        <v>1004</v>
      </c>
      <c r="D61" s="176" t="s">
        <v>1005</v>
      </c>
      <c r="E61" s="176">
        <v>1</v>
      </c>
      <c r="F61" s="178" t="str">
        <f t="shared" si="0"/>
        <v/>
      </c>
      <c r="G61" s="179"/>
      <c r="H61" s="176" t="s">
        <v>41</v>
      </c>
      <c r="I61" s="655">
        <v>0.12</v>
      </c>
      <c r="J61" s="176">
        <v>36</v>
      </c>
      <c r="K61" s="176">
        <v>504</v>
      </c>
      <c r="L61" s="176">
        <v>2520</v>
      </c>
      <c r="M61" s="181">
        <v>496.66666666666663</v>
      </c>
      <c r="N61" s="182">
        <v>99.333333333333343</v>
      </c>
      <c r="O61" s="182">
        <v>596</v>
      </c>
      <c r="P61" s="183"/>
      <c r="Q61" s="183" t="str">
        <f t="shared" si="2"/>
        <v/>
      </c>
      <c r="R61" s="176" t="s">
        <v>1006</v>
      </c>
      <c r="S61" s="176" t="s">
        <v>996</v>
      </c>
      <c r="T61" s="176" t="s">
        <v>42</v>
      </c>
      <c r="U61" s="624">
        <f t="shared" si="13"/>
        <v>0</v>
      </c>
      <c r="V61" s="624">
        <f t="shared" si="14"/>
        <v>0</v>
      </c>
      <c r="W61" s="657"/>
      <c r="X61" s="184"/>
      <c r="Y61" s="184"/>
      <c r="Z61" s="176" t="s">
        <v>860</v>
      </c>
      <c r="AA61" s="174"/>
    </row>
    <row r="62" spans="1:27" ht="39.75">
      <c r="A62" s="174">
        <v>18</v>
      </c>
      <c r="B62" s="175" t="s">
        <v>999</v>
      </c>
      <c r="C62" s="175" t="s">
        <v>1000</v>
      </c>
      <c r="D62" s="176" t="s">
        <v>1172</v>
      </c>
      <c r="E62" s="176">
        <v>1</v>
      </c>
      <c r="F62" s="178" t="str">
        <f t="shared" si="0"/>
        <v/>
      </c>
      <c r="G62" s="179"/>
      <c r="H62" s="176" t="s">
        <v>41</v>
      </c>
      <c r="I62" s="655">
        <v>0.12</v>
      </c>
      <c r="J62" s="176">
        <v>36</v>
      </c>
      <c r="K62" s="176">
        <v>504</v>
      </c>
      <c r="L62" s="176">
        <v>2520</v>
      </c>
      <c r="M62" s="181">
        <v>496.66666666666663</v>
      </c>
      <c r="N62" s="182">
        <v>99.333333333333343</v>
      </c>
      <c r="O62" s="182">
        <v>596</v>
      </c>
      <c r="P62" s="183"/>
      <c r="Q62" s="183" t="str">
        <f t="shared" si="2"/>
        <v/>
      </c>
      <c r="R62" s="176" t="s">
        <v>1173</v>
      </c>
      <c r="S62" s="176" t="s">
        <v>996</v>
      </c>
      <c r="T62" s="176" t="s">
        <v>42</v>
      </c>
      <c r="U62" s="624">
        <f t="shared" si="13"/>
        <v>0</v>
      </c>
      <c r="V62" s="624">
        <f t="shared" si="14"/>
        <v>0</v>
      </c>
      <c r="W62" s="657"/>
      <c r="X62" s="184"/>
      <c r="Y62" s="184"/>
      <c r="Z62" s="176" t="s">
        <v>860</v>
      </c>
      <c r="AA62" s="174"/>
    </row>
    <row r="63" spans="1:27" ht="39.75">
      <c r="A63" s="174">
        <v>19</v>
      </c>
      <c r="B63" s="175" t="s">
        <v>1018</v>
      </c>
      <c r="C63" s="175" t="s">
        <v>1019</v>
      </c>
      <c r="D63" s="176" t="s">
        <v>1020</v>
      </c>
      <c r="E63" s="176">
        <v>1</v>
      </c>
      <c r="F63" s="178" t="str">
        <f t="shared" si="0"/>
        <v/>
      </c>
      <c r="G63" s="179"/>
      <c r="H63" s="176" t="s">
        <v>44</v>
      </c>
      <c r="I63" s="655">
        <v>0.12</v>
      </c>
      <c r="J63" s="176">
        <v>36</v>
      </c>
      <c r="K63" s="176">
        <v>504</v>
      </c>
      <c r="L63" s="176">
        <v>2520</v>
      </c>
      <c r="M63" s="181">
        <v>496.66666666666663</v>
      </c>
      <c r="N63" s="182">
        <v>99.333333333333343</v>
      </c>
      <c r="O63" s="182">
        <v>596</v>
      </c>
      <c r="P63" s="183"/>
      <c r="Q63" s="183" t="str">
        <f t="shared" si="2"/>
        <v/>
      </c>
      <c r="R63" s="176" t="s">
        <v>1021</v>
      </c>
      <c r="S63" s="176" t="s">
        <v>996</v>
      </c>
      <c r="T63" s="176" t="s">
        <v>42</v>
      </c>
      <c r="U63" s="624">
        <f t="shared" si="13"/>
        <v>0</v>
      </c>
      <c r="V63" s="624">
        <f t="shared" si="14"/>
        <v>0</v>
      </c>
      <c r="W63" s="657"/>
      <c r="X63" s="184"/>
      <c r="Y63" s="184"/>
      <c r="Z63" s="176" t="s">
        <v>860</v>
      </c>
      <c r="AA63" s="174"/>
    </row>
    <row r="64" spans="1:27" ht="21" thickBot="1">
      <c r="A64" s="174">
        <v>20</v>
      </c>
      <c r="B64" s="175" t="s">
        <v>1007</v>
      </c>
      <c r="C64" s="175" t="s">
        <v>1008</v>
      </c>
      <c r="D64" s="176" t="s">
        <v>1174</v>
      </c>
      <c r="E64" s="176">
        <v>1</v>
      </c>
      <c r="F64" s="178" t="str">
        <f t="shared" si="0"/>
        <v/>
      </c>
      <c r="G64" s="179"/>
      <c r="H64" s="176" t="s">
        <v>40</v>
      </c>
      <c r="I64" s="655">
        <v>0.12</v>
      </c>
      <c r="J64" s="176">
        <v>36</v>
      </c>
      <c r="K64" s="176">
        <v>504</v>
      </c>
      <c r="L64" s="176">
        <v>2520</v>
      </c>
      <c r="M64" s="181">
        <v>496.66666666666663</v>
      </c>
      <c r="N64" s="182">
        <v>99.333333333333343</v>
      </c>
      <c r="O64" s="182">
        <v>596</v>
      </c>
      <c r="P64" s="183"/>
      <c r="Q64" s="183" t="str">
        <f t="shared" si="2"/>
        <v/>
      </c>
      <c r="R64" s="176" t="s">
        <v>1175</v>
      </c>
      <c r="S64" s="176" t="s">
        <v>996</v>
      </c>
      <c r="T64" s="176" t="s">
        <v>42</v>
      </c>
      <c r="U64" s="624">
        <f t="shared" si="13"/>
        <v>0</v>
      </c>
      <c r="V64" s="624">
        <f t="shared" si="14"/>
        <v>0</v>
      </c>
      <c r="W64" s="657"/>
      <c r="X64" s="184"/>
      <c r="Y64" s="184"/>
      <c r="Z64" s="176" t="s">
        <v>860</v>
      </c>
      <c r="AA64" s="174"/>
    </row>
    <row r="65" spans="1:27" s="592" customFormat="1" ht="26.25" thickBot="1">
      <c r="A65" s="223" t="s">
        <v>148</v>
      </c>
      <c r="B65" s="224"/>
      <c r="C65" s="224"/>
      <c r="D65" s="225"/>
      <c r="E65" s="225"/>
      <c r="F65" s="225"/>
      <c r="G65" s="226"/>
      <c r="H65" s="225" t="s">
        <v>40</v>
      </c>
      <c r="I65" s="225" t="s">
        <v>40</v>
      </c>
      <c r="J65" s="227" t="s">
        <v>40</v>
      </c>
      <c r="K65" s="227" t="s">
        <v>40</v>
      </c>
      <c r="L65" s="227" t="s">
        <v>40</v>
      </c>
      <c r="M65" s="228"/>
      <c r="N65" s="228"/>
      <c r="O65" s="229"/>
      <c r="P65" s="228"/>
      <c r="Q65" s="228"/>
      <c r="R65" s="228" t="s">
        <v>40</v>
      </c>
      <c r="S65" s="230"/>
      <c r="T65" s="229"/>
      <c r="U65" s="229" t="str">
        <f t="shared" si="13"/>
        <v/>
      </c>
      <c r="V65" s="229" t="str">
        <f t="shared" si="14"/>
        <v/>
      </c>
      <c r="W65" s="184"/>
      <c r="X65" s="231"/>
      <c r="Y65" s="231"/>
      <c r="Z65" s="231"/>
    </row>
    <row r="66" spans="1:27">
      <c r="A66" s="193" t="s">
        <v>865</v>
      </c>
      <c r="B66" s="194"/>
      <c r="C66" s="194"/>
      <c r="D66" s="232"/>
      <c r="E66" s="232"/>
      <c r="F66" s="232"/>
      <c r="G66" s="233"/>
      <c r="H66" s="232" t="s">
        <v>40</v>
      </c>
      <c r="I66" s="232" t="s">
        <v>40</v>
      </c>
      <c r="J66" s="234" t="s">
        <v>40</v>
      </c>
      <c r="K66" s="234" t="s">
        <v>40</v>
      </c>
      <c r="L66" s="234" t="s">
        <v>40</v>
      </c>
      <c r="M66" s="235"/>
      <c r="N66" s="235"/>
      <c r="O66" s="236"/>
      <c r="P66" s="235"/>
      <c r="Q66" s="235"/>
      <c r="R66" s="237" t="s">
        <v>40</v>
      </c>
      <c r="S66" s="238"/>
      <c r="T66" s="239"/>
      <c r="U66" s="240" t="str">
        <f t="shared" si="13"/>
        <v/>
      </c>
      <c r="V66" s="240" t="str">
        <f t="shared" si="14"/>
        <v/>
      </c>
      <c r="W66" s="184"/>
      <c r="X66" s="204"/>
      <c r="Y66" s="204"/>
      <c r="Z66" s="204"/>
    </row>
    <row r="67" spans="1:27">
      <c r="A67" s="193" t="s">
        <v>149</v>
      </c>
      <c r="B67" s="194"/>
      <c r="C67" s="194"/>
      <c r="D67" s="232"/>
      <c r="E67" s="232"/>
      <c r="F67" s="232"/>
      <c r="G67" s="233"/>
      <c r="H67" s="232" t="s">
        <v>40</v>
      </c>
      <c r="I67" s="232" t="s">
        <v>40</v>
      </c>
      <c r="J67" s="234" t="s">
        <v>40</v>
      </c>
      <c r="K67" s="234" t="s">
        <v>40</v>
      </c>
      <c r="L67" s="234" t="s">
        <v>40</v>
      </c>
      <c r="M67" s="235"/>
      <c r="N67" s="235"/>
      <c r="O67" s="236"/>
      <c r="P67" s="235"/>
      <c r="Q67" s="235"/>
      <c r="R67" s="237" t="s">
        <v>40</v>
      </c>
      <c r="S67" s="238"/>
      <c r="T67" s="239"/>
      <c r="U67" s="240" t="str">
        <f t="shared" si="13"/>
        <v/>
      </c>
      <c r="V67" s="240" t="str">
        <f t="shared" si="14"/>
        <v/>
      </c>
      <c r="W67" s="184"/>
      <c r="X67" s="204"/>
      <c r="Y67" s="204"/>
      <c r="Z67" s="204"/>
    </row>
    <row r="68" spans="1:27" s="593" customFormat="1">
      <c r="A68" s="241">
        <v>1</v>
      </c>
      <c r="B68" s="175" t="s">
        <v>853</v>
      </c>
      <c r="C68" s="245" t="s">
        <v>150</v>
      </c>
      <c r="D68" s="242" t="s">
        <v>866</v>
      </c>
      <c r="E68" s="243">
        <v>3</v>
      </c>
      <c r="F68" s="178" t="str">
        <f t="shared" ref="F68:F73" si="15">IF(ISERROR(IF(G68/E68=0,"",G68/E68))=TRUE,"",IF(G68/E68=0,"",G68/E68))</f>
        <v/>
      </c>
      <c r="G68" s="179"/>
      <c r="H68" s="176" t="s">
        <v>41</v>
      </c>
      <c r="I68" s="655">
        <v>0.14499999999999999</v>
      </c>
      <c r="J68" s="176">
        <v>24</v>
      </c>
      <c r="K68" s="176">
        <v>384</v>
      </c>
      <c r="L68" s="176">
        <v>1920</v>
      </c>
      <c r="M68" s="181">
        <v>922.5</v>
      </c>
      <c r="N68" s="182">
        <v>184.5</v>
      </c>
      <c r="O68" s="182">
        <v>1107</v>
      </c>
      <c r="P68" s="244"/>
      <c r="Q68" s="183" t="str">
        <f t="shared" ref="Q68:Q73" si="16">IF(ISERR(IF(O68*G68=0,"",O68*G68))=TRUE,"",IF(O68*G68=0,"",O68*G68))</f>
        <v/>
      </c>
      <c r="R68" s="176" t="s">
        <v>854</v>
      </c>
      <c r="S68" s="176" t="s">
        <v>855</v>
      </c>
      <c r="T68" s="176" t="s">
        <v>42</v>
      </c>
      <c r="U68" s="624">
        <f t="shared" si="13"/>
        <v>0</v>
      </c>
      <c r="V68" s="624">
        <f t="shared" si="14"/>
        <v>0</v>
      </c>
      <c r="W68" s="657"/>
      <c r="X68" s="184"/>
      <c r="Y68" s="184"/>
      <c r="Z68" s="184" t="s">
        <v>860</v>
      </c>
      <c r="AA68" s="174"/>
    </row>
    <row r="69" spans="1:27" s="594" customFormat="1">
      <c r="A69" s="241">
        <v>3</v>
      </c>
      <c r="B69" s="245" t="s">
        <v>151</v>
      </c>
      <c r="C69" s="245" t="s">
        <v>150</v>
      </c>
      <c r="D69" s="246" t="s">
        <v>152</v>
      </c>
      <c r="E69" s="243">
        <v>3</v>
      </c>
      <c r="F69" s="178" t="str">
        <f t="shared" si="15"/>
        <v/>
      </c>
      <c r="G69" s="179"/>
      <c r="H69" s="176" t="s">
        <v>45</v>
      </c>
      <c r="I69" s="655">
        <v>0.14499999999999999</v>
      </c>
      <c r="J69" s="176">
        <v>24</v>
      </c>
      <c r="K69" s="176">
        <v>384</v>
      </c>
      <c r="L69" s="176">
        <v>1920</v>
      </c>
      <c r="M69" s="181">
        <v>922.5</v>
      </c>
      <c r="N69" s="182">
        <v>184.5</v>
      </c>
      <c r="O69" s="182">
        <v>1107</v>
      </c>
      <c r="P69" s="244"/>
      <c r="Q69" s="183" t="str">
        <f t="shared" si="16"/>
        <v/>
      </c>
      <c r="R69" s="176" t="s">
        <v>153</v>
      </c>
      <c r="S69" s="176" t="s">
        <v>154</v>
      </c>
      <c r="T69" s="176" t="s">
        <v>42</v>
      </c>
      <c r="U69" s="624">
        <f t="shared" si="13"/>
        <v>0</v>
      </c>
      <c r="V69" s="624">
        <f t="shared" si="14"/>
        <v>0</v>
      </c>
      <c r="W69" s="657" t="s">
        <v>1621</v>
      </c>
      <c r="X69" s="184"/>
      <c r="Y69" s="184"/>
      <c r="Z69" s="184" t="s">
        <v>860</v>
      </c>
      <c r="AA69" s="174"/>
    </row>
    <row r="70" spans="1:27" s="594" customFormat="1" ht="39">
      <c r="A70" s="241">
        <v>4</v>
      </c>
      <c r="B70" s="175" t="s">
        <v>867</v>
      </c>
      <c r="C70" s="245" t="s">
        <v>150</v>
      </c>
      <c r="D70" s="242" t="s">
        <v>868</v>
      </c>
      <c r="E70" s="243">
        <v>3</v>
      </c>
      <c r="F70" s="178" t="str">
        <f t="shared" si="15"/>
        <v/>
      </c>
      <c r="G70" s="179"/>
      <c r="H70" s="176" t="s">
        <v>40</v>
      </c>
      <c r="I70" s="655">
        <v>0.14499999999999999</v>
      </c>
      <c r="J70" s="176">
        <v>24</v>
      </c>
      <c r="K70" s="176">
        <v>360</v>
      </c>
      <c r="L70" s="176">
        <v>1800</v>
      </c>
      <c r="M70" s="181">
        <v>922.5</v>
      </c>
      <c r="N70" s="182">
        <v>184.5</v>
      </c>
      <c r="O70" s="182">
        <v>1107</v>
      </c>
      <c r="P70" s="247"/>
      <c r="Q70" s="183" t="str">
        <f t="shared" si="16"/>
        <v/>
      </c>
      <c r="R70" s="176" t="s">
        <v>869</v>
      </c>
      <c r="S70" s="176" t="s">
        <v>154</v>
      </c>
      <c r="T70" s="176" t="s">
        <v>42</v>
      </c>
      <c r="U70" s="624">
        <f t="shared" si="13"/>
        <v>0</v>
      </c>
      <c r="V70" s="624">
        <f t="shared" si="14"/>
        <v>0</v>
      </c>
      <c r="W70" s="657"/>
      <c r="X70" s="184"/>
      <c r="Y70" s="184"/>
      <c r="Z70" s="184" t="s">
        <v>860</v>
      </c>
      <c r="AA70" s="174"/>
    </row>
    <row r="71" spans="1:27" s="594" customFormat="1">
      <c r="A71" s="241">
        <v>5</v>
      </c>
      <c r="B71" s="175" t="s">
        <v>856</v>
      </c>
      <c r="C71" s="245" t="s">
        <v>150</v>
      </c>
      <c r="D71" s="242" t="s">
        <v>870</v>
      </c>
      <c r="E71" s="243">
        <v>3</v>
      </c>
      <c r="F71" s="178" t="str">
        <f t="shared" si="15"/>
        <v/>
      </c>
      <c r="G71" s="179"/>
      <c r="H71" s="176" t="s">
        <v>44</v>
      </c>
      <c r="I71" s="655">
        <v>0.14499999999999999</v>
      </c>
      <c r="J71" s="176">
        <v>24</v>
      </c>
      <c r="K71" s="176">
        <v>360</v>
      </c>
      <c r="L71" s="176">
        <v>1800</v>
      </c>
      <c r="M71" s="181">
        <v>922.5</v>
      </c>
      <c r="N71" s="182">
        <v>184.5</v>
      </c>
      <c r="O71" s="182">
        <v>1107</v>
      </c>
      <c r="P71" s="247"/>
      <c r="Q71" s="183" t="str">
        <f t="shared" si="16"/>
        <v/>
      </c>
      <c r="R71" s="176" t="s">
        <v>857</v>
      </c>
      <c r="S71" s="176" t="s">
        <v>858</v>
      </c>
      <c r="T71" s="176" t="s">
        <v>42</v>
      </c>
      <c r="U71" s="624">
        <f t="shared" si="13"/>
        <v>0</v>
      </c>
      <c r="V71" s="624">
        <f t="shared" si="14"/>
        <v>0</v>
      </c>
      <c r="W71" s="657"/>
      <c r="X71" s="184"/>
      <c r="Y71" s="184"/>
      <c r="Z71" s="184" t="s">
        <v>860</v>
      </c>
      <c r="AA71" s="174"/>
    </row>
    <row r="72" spans="1:27" s="594" customFormat="1" ht="27" customHeight="1">
      <c r="A72" s="241">
        <v>6</v>
      </c>
      <c r="B72" s="175" t="s">
        <v>1185</v>
      </c>
      <c r="C72" s="245" t="s">
        <v>150</v>
      </c>
      <c r="D72" s="242" t="s">
        <v>1186</v>
      </c>
      <c r="E72" s="243">
        <v>3</v>
      </c>
      <c r="F72" s="178" t="str">
        <f t="shared" si="15"/>
        <v/>
      </c>
      <c r="G72" s="179"/>
      <c r="H72" s="176" t="s">
        <v>41</v>
      </c>
      <c r="I72" s="655">
        <v>0.14499999999999999</v>
      </c>
      <c r="J72" s="176">
        <v>24</v>
      </c>
      <c r="K72" s="176">
        <v>360</v>
      </c>
      <c r="L72" s="176">
        <v>1800</v>
      </c>
      <c r="M72" s="181">
        <v>922.5</v>
      </c>
      <c r="N72" s="182">
        <v>184.5</v>
      </c>
      <c r="O72" s="182">
        <v>1107</v>
      </c>
      <c r="P72" s="247"/>
      <c r="Q72" s="183" t="str">
        <f t="shared" si="16"/>
        <v/>
      </c>
      <c r="R72" s="176" t="s">
        <v>1187</v>
      </c>
      <c r="S72" s="176" t="s">
        <v>1188</v>
      </c>
      <c r="T72" s="176" t="s">
        <v>42</v>
      </c>
      <c r="U72" s="624">
        <f t="shared" si="13"/>
        <v>0</v>
      </c>
      <c r="V72" s="624">
        <f t="shared" si="14"/>
        <v>0</v>
      </c>
      <c r="W72" s="657"/>
      <c r="X72" s="184"/>
      <c r="Y72" s="184"/>
      <c r="Z72" s="184" t="s">
        <v>860</v>
      </c>
      <c r="AA72" s="174"/>
    </row>
    <row r="73" spans="1:27" s="594" customFormat="1" ht="41.1" customHeight="1" thickBot="1">
      <c r="A73" s="241">
        <v>7</v>
      </c>
      <c r="B73" s="175" t="s">
        <v>871</v>
      </c>
      <c r="C73" s="245" t="s">
        <v>150</v>
      </c>
      <c r="D73" s="242" t="s">
        <v>872</v>
      </c>
      <c r="E73" s="243">
        <v>3</v>
      </c>
      <c r="F73" s="178" t="str">
        <f t="shared" si="15"/>
        <v/>
      </c>
      <c r="G73" s="179"/>
      <c r="H73" s="176" t="s">
        <v>41</v>
      </c>
      <c r="I73" s="655">
        <v>0.14499999999999999</v>
      </c>
      <c r="J73" s="176">
        <v>24</v>
      </c>
      <c r="K73" s="176">
        <v>360</v>
      </c>
      <c r="L73" s="176">
        <v>1800</v>
      </c>
      <c r="M73" s="181">
        <v>922.5</v>
      </c>
      <c r="N73" s="182">
        <v>184.5</v>
      </c>
      <c r="O73" s="182">
        <v>1107</v>
      </c>
      <c r="P73" s="247"/>
      <c r="Q73" s="183" t="str">
        <f t="shared" si="16"/>
        <v/>
      </c>
      <c r="R73" s="176" t="s">
        <v>873</v>
      </c>
      <c r="S73" s="176" t="s">
        <v>874</v>
      </c>
      <c r="T73" s="176" t="s">
        <v>42</v>
      </c>
      <c r="U73" s="624">
        <f t="shared" si="13"/>
        <v>0</v>
      </c>
      <c r="V73" s="624">
        <f t="shared" si="14"/>
        <v>0</v>
      </c>
      <c r="W73" s="657"/>
      <c r="X73" s="184"/>
      <c r="Y73" s="184"/>
      <c r="Z73" s="184" t="s">
        <v>860</v>
      </c>
      <c r="AA73" s="174"/>
    </row>
    <row r="74" spans="1:27" s="592" customFormat="1" ht="26.25" thickBot="1">
      <c r="A74" s="223" t="s">
        <v>155</v>
      </c>
      <c r="B74" s="224"/>
      <c r="C74" s="224"/>
      <c r="D74" s="225"/>
      <c r="E74" s="225"/>
      <c r="F74" s="225"/>
      <c r="G74" s="226"/>
      <c r="H74" s="225" t="s">
        <v>40</v>
      </c>
      <c r="I74" s="225" t="s">
        <v>40</v>
      </c>
      <c r="J74" s="227" t="s">
        <v>40</v>
      </c>
      <c r="K74" s="227" t="s">
        <v>40</v>
      </c>
      <c r="L74" s="227" t="s">
        <v>40</v>
      </c>
      <c r="M74" s="228"/>
      <c r="N74" s="228"/>
      <c r="O74" s="229"/>
      <c r="P74" s="228"/>
      <c r="Q74" s="228"/>
      <c r="R74" s="228" t="s">
        <v>40</v>
      </c>
      <c r="S74" s="230"/>
      <c r="T74" s="229"/>
      <c r="U74" s="229" t="str">
        <f>IFERROR(G74*I74,"")</f>
        <v/>
      </c>
      <c r="V74" s="229" t="str">
        <f>IFERROR(G74/L74,"")</f>
        <v/>
      </c>
      <c r="W74" s="184"/>
      <c r="X74" s="231"/>
      <c r="Y74" s="231"/>
      <c r="Z74" s="231"/>
    </row>
    <row r="75" spans="1:27" s="595" customFormat="1" ht="26.25" thickBot="1">
      <c r="A75" s="185" t="s">
        <v>776</v>
      </c>
      <c r="B75" s="186"/>
      <c r="C75" s="186"/>
      <c r="D75" s="187"/>
      <c r="E75" s="187"/>
      <c r="F75" s="187"/>
      <c r="G75" s="187"/>
      <c r="H75" s="187"/>
      <c r="I75" s="187"/>
      <c r="J75" s="187"/>
      <c r="K75" s="188"/>
      <c r="L75" s="188"/>
      <c r="M75" s="189"/>
      <c r="N75" s="189"/>
      <c r="O75" s="189"/>
      <c r="P75" s="189"/>
      <c r="Q75" s="189"/>
      <c r="R75" s="189"/>
      <c r="S75" s="190"/>
      <c r="T75" s="191"/>
      <c r="U75" s="191"/>
      <c r="V75" s="191"/>
      <c r="W75" s="184"/>
      <c r="X75" s="192"/>
      <c r="Y75" s="192"/>
      <c r="Z75" s="192"/>
    </row>
    <row r="76" spans="1:27">
      <c r="A76" s="193" t="s">
        <v>777</v>
      </c>
      <c r="B76" s="194"/>
      <c r="C76" s="194"/>
      <c r="D76" s="195"/>
      <c r="E76" s="195"/>
      <c r="F76" s="195"/>
      <c r="G76" s="196"/>
      <c r="H76" s="195" t="s">
        <v>40</v>
      </c>
      <c r="I76" s="195" t="s">
        <v>40</v>
      </c>
      <c r="J76" s="197" t="s">
        <v>40</v>
      </c>
      <c r="K76" s="197" t="s">
        <v>40</v>
      </c>
      <c r="L76" s="197" t="s">
        <v>40</v>
      </c>
      <c r="M76" s="197"/>
      <c r="N76" s="198"/>
      <c r="O76" s="199"/>
      <c r="P76" s="198"/>
      <c r="Q76" s="198"/>
      <c r="R76" s="200" t="s">
        <v>40</v>
      </c>
      <c r="S76" s="201"/>
      <c r="T76" s="202"/>
      <c r="U76" s="203" t="str">
        <f t="shared" ref="U76:U114" si="17">IFERROR(G76*I76,"")</f>
        <v/>
      </c>
      <c r="V76" s="203" t="str">
        <f t="shared" ref="V76:V114" si="18">IFERROR(G76/L76,"")</f>
        <v/>
      </c>
      <c r="W76" s="184"/>
      <c r="X76" s="204"/>
      <c r="Y76" s="204"/>
      <c r="Z76" s="204"/>
    </row>
    <row r="77" spans="1:27">
      <c r="A77" s="174">
        <f>IF(ISERR(#REF!+1)=TRUE,1,#REF!+1)</f>
        <v>1</v>
      </c>
      <c r="B77" s="175" t="s">
        <v>67</v>
      </c>
      <c r="C77" s="175" t="s">
        <v>1349</v>
      </c>
      <c r="D77" s="176" t="s">
        <v>1286</v>
      </c>
      <c r="E77" s="177">
        <v>3</v>
      </c>
      <c r="F77" s="178" t="str">
        <f t="shared" ref="F77" si="19">IF(ISERROR(IF(G77/E77=0,"",G77/E77))=TRUE,"",IF(G77/E77=0,"",G77/E77))</f>
        <v/>
      </c>
      <c r="G77" s="179"/>
      <c r="H77" s="176" t="s">
        <v>41</v>
      </c>
      <c r="I77" s="655">
        <v>0.12</v>
      </c>
      <c r="J77" s="176">
        <v>36</v>
      </c>
      <c r="K77" s="176">
        <v>504</v>
      </c>
      <c r="L77" s="176">
        <v>2520</v>
      </c>
      <c r="M77" s="181">
        <v>397.5</v>
      </c>
      <c r="N77" s="182">
        <v>79.5</v>
      </c>
      <c r="O77" s="182">
        <v>477</v>
      </c>
      <c r="P77" s="678"/>
      <c r="Q77" s="183" t="str">
        <f t="shared" ref="Q77" si="20">IF(ISERR(IF(O77*G77=0,"",O77*G77))=TRUE,"",IF(O77*G77=0,"",O77*G77))</f>
        <v/>
      </c>
      <c r="R77" s="176" t="s">
        <v>1189</v>
      </c>
      <c r="S77" s="176" t="s">
        <v>68</v>
      </c>
      <c r="T77" s="176" t="s">
        <v>42</v>
      </c>
      <c r="U77" s="624">
        <f t="shared" si="17"/>
        <v>0</v>
      </c>
      <c r="V77" s="624">
        <f t="shared" si="18"/>
        <v>0</v>
      </c>
      <c r="W77" s="689"/>
      <c r="X77" s="375"/>
      <c r="Y77" s="375"/>
      <c r="Z77" s="375" t="s">
        <v>860</v>
      </c>
      <c r="AA77" s="174"/>
    </row>
    <row r="78" spans="1:27">
      <c r="A78" s="193" t="s">
        <v>778</v>
      </c>
      <c r="B78" s="194"/>
      <c r="C78" s="194"/>
      <c r="D78" s="195"/>
      <c r="E78" s="195"/>
      <c r="F78" s="195"/>
      <c r="G78" s="196"/>
      <c r="H78" s="195" t="s">
        <v>40</v>
      </c>
      <c r="I78" s="195" t="s">
        <v>40</v>
      </c>
      <c r="J78" s="197" t="s">
        <v>40</v>
      </c>
      <c r="K78" s="197" t="s">
        <v>40</v>
      </c>
      <c r="L78" s="197" t="s">
        <v>40</v>
      </c>
      <c r="M78" s="197"/>
      <c r="N78" s="198"/>
      <c r="O78" s="199"/>
      <c r="P78" s="198"/>
      <c r="Q78" s="198"/>
      <c r="R78" s="200" t="s">
        <v>40</v>
      </c>
      <c r="S78" s="201"/>
      <c r="T78" s="202"/>
      <c r="U78" s="203" t="str">
        <f t="shared" si="17"/>
        <v/>
      </c>
      <c r="V78" s="203" t="str">
        <f t="shared" si="18"/>
        <v/>
      </c>
      <c r="W78" s="184"/>
      <c r="X78" s="204"/>
      <c r="Y78" s="204"/>
      <c r="Z78" s="204"/>
    </row>
    <row r="79" spans="1:27" ht="39">
      <c r="A79" s="174">
        <v>1</v>
      </c>
      <c r="B79" s="175" t="s">
        <v>69</v>
      </c>
      <c r="C79" s="175" t="s">
        <v>1350</v>
      </c>
      <c r="D79" s="176" t="s">
        <v>70</v>
      </c>
      <c r="E79" s="177">
        <v>3</v>
      </c>
      <c r="F79" s="178" t="str">
        <f t="shared" ref="F79" si="21">IF(ISERROR(IF(G79/E79=0,"",G79/E79))=TRUE,"",IF(G79/E79=0,"",G79/E79))</f>
        <v/>
      </c>
      <c r="G79" s="179"/>
      <c r="H79" s="176" t="s">
        <v>44</v>
      </c>
      <c r="I79" s="655">
        <v>0.12</v>
      </c>
      <c r="J79" s="176">
        <v>36</v>
      </c>
      <c r="K79" s="176">
        <v>504</v>
      </c>
      <c r="L79" s="176">
        <v>2520</v>
      </c>
      <c r="M79" s="181">
        <v>397.5</v>
      </c>
      <c r="N79" s="182">
        <v>79.5</v>
      </c>
      <c r="O79" s="182">
        <v>477</v>
      </c>
      <c r="P79" s="183"/>
      <c r="Q79" s="183" t="str">
        <f t="shared" ref="Q79" si="22">IF(ISERR(IF(O79*G79=0,"",O79*G79))=TRUE,"",IF(O79*G79=0,"",O79*G79))</f>
        <v/>
      </c>
      <c r="R79" s="176" t="s">
        <v>71</v>
      </c>
      <c r="S79" s="176" t="s">
        <v>68</v>
      </c>
      <c r="T79" s="176" t="s">
        <v>42</v>
      </c>
      <c r="U79" s="624">
        <f t="shared" si="17"/>
        <v>0</v>
      </c>
      <c r="V79" s="624">
        <f t="shared" si="18"/>
        <v>0</v>
      </c>
      <c r="W79" s="657"/>
      <c r="X79" s="184"/>
      <c r="Y79" s="184"/>
      <c r="Z79" s="184" t="s">
        <v>860</v>
      </c>
      <c r="AA79" s="174"/>
    </row>
    <row r="80" spans="1:27">
      <c r="A80" s="193" t="s">
        <v>72</v>
      </c>
      <c r="B80" s="194"/>
      <c r="C80" s="194"/>
      <c r="D80" s="195"/>
      <c r="E80" s="195"/>
      <c r="F80" s="195"/>
      <c r="G80" s="196"/>
      <c r="H80" s="195" t="s">
        <v>40</v>
      </c>
      <c r="I80" s="195" t="s">
        <v>40</v>
      </c>
      <c r="J80" s="197" t="s">
        <v>40</v>
      </c>
      <c r="K80" s="197" t="s">
        <v>40</v>
      </c>
      <c r="L80" s="197" t="s">
        <v>40</v>
      </c>
      <c r="M80" s="197"/>
      <c r="N80" s="198"/>
      <c r="O80" s="199"/>
      <c r="P80" s="198"/>
      <c r="Q80" s="198"/>
      <c r="R80" s="200" t="s">
        <v>40</v>
      </c>
      <c r="S80" s="201"/>
      <c r="T80" s="202"/>
      <c r="U80" s="203" t="str">
        <f t="shared" si="17"/>
        <v/>
      </c>
      <c r="V80" s="203" t="str">
        <f t="shared" si="18"/>
        <v/>
      </c>
      <c r="W80" s="184"/>
      <c r="X80" s="204"/>
      <c r="Y80" s="204"/>
      <c r="Z80" s="204"/>
    </row>
    <row r="81" spans="1:27">
      <c r="A81" s="174">
        <f>IF(ISERR(#REF!+1)=TRUE,1,#REF!+1)</f>
        <v>1</v>
      </c>
      <c r="B81" s="175" t="s">
        <v>932</v>
      </c>
      <c r="C81" s="175" t="s">
        <v>1351</v>
      </c>
      <c r="D81" s="176" t="s">
        <v>933</v>
      </c>
      <c r="E81" s="177">
        <v>3</v>
      </c>
      <c r="F81" s="178" t="str">
        <f t="shared" ref="F81:F83" si="23">IF(ISERROR(IF(G81/E81=0,"",G81/E81))=TRUE,"",IF(G81/E81=0,"",G81/E81))</f>
        <v/>
      </c>
      <c r="G81" s="179"/>
      <c r="H81" s="176" t="s">
        <v>44</v>
      </c>
      <c r="I81" s="655">
        <v>0.12</v>
      </c>
      <c r="J81" s="176">
        <v>36</v>
      </c>
      <c r="K81" s="176">
        <v>504</v>
      </c>
      <c r="L81" s="176">
        <v>2520</v>
      </c>
      <c r="M81" s="181">
        <v>397.5</v>
      </c>
      <c r="N81" s="182">
        <v>79.5</v>
      </c>
      <c r="O81" s="182">
        <v>477</v>
      </c>
      <c r="P81" s="183"/>
      <c r="Q81" s="183" t="str">
        <f t="shared" ref="Q81:Q83" si="24">IF(ISERR(IF(O81*G81=0,"",O81*G81))=TRUE,"",IF(O81*G81=0,"",O81*G81))</f>
        <v/>
      </c>
      <c r="R81" s="176" t="s">
        <v>934</v>
      </c>
      <c r="S81" s="176" t="s">
        <v>73</v>
      </c>
      <c r="T81" s="176" t="s">
        <v>42</v>
      </c>
      <c r="U81" s="624">
        <f t="shared" si="17"/>
        <v>0</v>
      </c>
      <c r="V81" s="624">
        <f t="shared" si="18"/>
        <v>0</v>
      </c>
      <c r="W81" s="657"/>
      <c r="X81" s="184"/>
      <c r="Y81" s="184"/>
      <c r="Z81" s="184" t="s">
        <v>860</v>
      </c>
      <c r="AA81" s="174"/>
    </row>
    <row r="82" spans="1:27">
      <c r="A82" s="174">
        <v>2</v>
      </c>
      <c r="B82" s="175" t="s">
        <v>935</v>
      </c>
      <c r="C82" s="175" t="s">
        <v>1352</v>
      </c>
      <c r="D82" s="176" t="s">
        <v>1036</v>
      </c>
      <c r="E82" s="177">
        <v>3</v>
      </c>
      <c r="F82" s="178" t="str">
        <f t="shared" si="23"/>
        <v/>
      </c>
      <c r="G82" s="179"/>
      <c r="H82" s="176" t="s">
        <v>41</v>
      </c>
      <c r="I82" s="655">
        <v>0.12</v>
      </c>
      <c r="J82" s="176">
        <v>36</v>
      </c>
      <c r="K82" s="176">
        <v>504</v>
      </c>
      <c r="L82" s="176">
        <v>2520</v>
      </c>
      <c r="M82" s="181">
        <v>397.5</v>
      </c>
      <c r="N82" s="182">
        <v>79.5</v>
      </c>
      <c r="O82" s="182">
        <v>477</v>
      </c>
      <c r="P82" s="183"/>
      <c r="Q82" s="183" t="str">
        <f t="shared" si="24"/>
        <v/>
      </c>
      <c r="R82" s="176" t="s">
        <v>936</v>
      </c>
      <c r="S82" s="176" t="s">
        <v>68</v>
      </c>
      <c r="T82" s="176" t="s">
        <v>42</v>
      </c>
      <c r="U82" s="624">
        <f t="shared" si="17"/>
        <v>0</v>
      </c>
      <c r="V82" s="624">
        <f t="shared" si="18"/>
        <v>0</v>
      </c>
      <c r="W82" s="657"/>
      <c r="X82" s="184"/>
      <c r="Y82" s="184"/>
      <c r="Z82" s="184" t="s">
        <v>860</v>
      </c>
      <c r="AA82" s="174"/>
    </row>
    <row r="83" spans="1:27">
      <c r="A83" s="174">
        <v>3</v>
      </c>
      <c r="B83" s="175" t="s">
        <v>1287</v>
      </c>
      <c r="C83" s="175" t="s">
        <v>1353</v>
      </c>
      <c r="D83" s="176" t="s">
        <v>1288</v>
      </c>
      <c r="E83" s="177">
        <v>3</v>
      </c>
      <c r="F83" s="178" t="str">
        <f t="shared" si="23"/>
        <v/>
      </c>
      <c r="G83" s="179"/>
      <c r="H83" s="176" t="s">
        <v>44</v>
      </c>
      <c r="I83" s="655">
        <v>0.12</v>
      </c>
      <c r="J83" s="176">
        <v>36</v>
      </c>
      <c r="K83" s="176">
        <v>504</v>
      </c>
      <c r="L83" s="176">
        <v>2520</v>
      </c>
      <c r="M83" s="181">
        <v>397.5</v>
      </c>
      <c r="N83" s="182">
        <v>79.5</v>
      </c>
      <c r="O83" s="182">
        <v>477</v>
      </c>
      <c r="P83" s="183"/>
      <c r="Q83" s="183" t="str">
        <f t="shared" si="24"/>
        <v/>
      </c>
      <c r="R83" s="176" t="s">
        <v>1289</v>
      </c>
      <c r="S83" s="176" t="s">
        <v>74</v>
      </c>
      <c r="T83" s="176" t="s">
        <v>42</v>
      </c>
      <c r="U83" s="624">
        <f t="shared" si="17"/>
        <v>0</v>
      </c>
      <c r="V83" s="624">
        <f t="shared" si="18"/>
        <v>0</v>
      </c>
      <c r="W83" s="657"/>
      <c r="X83" s="184"/>
      <c r="Y83" s="184"/>
      <c r="Z83" s="184" t="s">
        <v>860</v>
      </c>
      <c r="AA83" s="174"/>
    </row>
    <row r="84" spans="1:27">
      <c r="A84" s="193" t="s">
        <v>75</v>
      </c>
      <c r="B84" s="194"/>
      <c r="C84" s="194"/>
      <c r="D84" s="195"/>
      <c r="E84" s="195"/>
      <c r="F84" s="195"/>
      <c r="G84" s="196"/>
      <c r="H84" s="195" t="s">
        <v>40</v>
      </c>
      <c r="I84" s="195" t="s">
        <v>40</v>
      </c>
      <c r="J84" s="197" t="s">
        <v>40</v>
      </c>
      <c r="K84" s="197" t="s">
        <v>40</v>
      </c>
      <c r="L84" s="197" t="s">
        <v>40</v>
      </c>
      <c r="M84" s="197"/>
      <c r="N84" s="198"/>
      <c r="O84" s="199"/>
      <c r="P84" s="198"/>
      <c r="Q84" s="198"/>
      <c r="R84" s="200" t="s">
        <v>40</v>
      </c>
      <c r="S84" s="201"/>
      <c r="T84" s="202"/>
      <c r="U84" s="203" t="str">
        <f t="shared" si="17"/>
        <v/>
      </c>
      <c r="V84" s="203" t="str">
        <f t="shared" si="18"/>
        <v/>
      </c>
      <c r="W84" s="184"/>
      <c r="X84" s="204"/>
      <c r="Y84" s="204"/>
      <c r="Z84" s="204"/>
    </row>
    <row r="85" spans="1:27" ht="39.75">
      <c r="A85" s="174">
        <v>1</v>
      </c>
      <c r="B85" s="175" t="s">
        <v>76</v>
      </c>
      <c r="C85" s="175" t="s">
        <v>1354</v>
      </c>
      <c r="D85" s="176" t="s">
        <v>77</v>
      </c>
      <c r="E85" s="177">
        <v>3</v>
      </c>
      <c r="F85" s="178" t="str">
        <f t="shared" ref="F85:F86" si="25">IF(ISERROR(IF(G85/E85=0,"",G85/E85))=TRUE,"",IF(G85/E85=0,"",G85/E85))</f>
        <v/>
      </c>
      <c r="G85" s="179" t="s">
        <v>77</v>
      </c>
      <c r="H85" s="176" t="s">
        <v>45</v>
      </c>
      <c r="I85" s="655">
        <v>0.12</v>
      </c>
      <c r="J85" s="176">
        <v>36</v>
      </c>
      <c r="K85" s="176">
        <v>504</v>
      </c>
      <c r="L85" s="176">
        <v>2520</v>
      </c>
      <c r="M85" s="181">
        <v>397.5</v>
      </c>
      <c r="N85" s="182">
        <v>79.5</v>
      </c>
      <c r="O85" s="182">
        <v>477</v>
      </c>
      <c r="P85" s="183"/>
      <c r="Q85" s="183" t="str">
        <f t="shared" ref="Q85:Q86" si="26">IF(ISERR(IF(O85*G85=0,"",O85*G85))=TRUE,"",IF(O85*G85=0,"",O85*G85))</f>
        <v/>
      </c>
      <c r="R85" s="176" t="s">
        <v>78</v>
      </c>
      <c r="S85" s="176" t="s">
        <v>74</v>
      </c>
      <c r="T85" s="176" t="s">
        <v>42</v>
      </c>
      <c r="U85" s="624" t="str">
        <f t="shared" si="17"/>
        <v/>
      </c>
      <c r="V85" s="624" t="str">
        <f t="shared" si="18"/>
        <v/>
      </c>
      <c r="W85" s="657"/>
      <c r="X85" s="184"/>
      <c r="Y85" s="184"/>
      <c r="Z85" s="184" t="s">
        <v>860</v>
      </c>
      <c r="AA85" s="174"/>
    </row>
    <row r="86" spans="1:27" ht="39">
      <c r="A86" s="174">
        <v>2</v>
      </c>
      <c r="B86" s="175" t="s">
        <v>937</v>
      </c>
      <c r="C86" s="175" t="s">
        <v>1355</v>
      </c>
      <c r="D86" s="176" t="s">
        <v>938</v>
      </c>
      <c r="E86" s="177">
        <v>3</v>
      </c>
      <c r="F86" s="178" t="str">
        <f t="shared" si="25"/>
        <v/>
      </c>
      <c r="G86" s="179"/>
      <c r="H86" s="176" t="s">
        <v>45</v>
      </c>
      <c r="I86" s="655">
        <v>0.12</v>
      </c>
      <c r="J86" s="176">
        <v>36</v>
      </c>
      <c r="K86" s="176">
        <v>504</v>
      </c>
      <c r="L86" s="176">
        <v>2520</v>
      </c>
      <c r="M86" s="181">
        <v>397.5</v>
      </c>
      <c r="N86" s="182">
        <v>79.5</v>
      </c>
      <c r="O86" s="182">
        <v>477</v>
      </c>
      <c r="P86" s="183"/>
      <c r="Q86" s="183" t="str">
        <f t="shared" si="26"/>
        <v/>
      </c>
      <c r="R86" s="176" t="s">
        <v>939</v>
      </c>
      <c r="S86" s="176" t="s">
        <v>74</v>
      </c>
      <c r="T86" s="176" t="s">
        <v>42</v>
      </c>
      <c r="U86" s="624">
        <f t="shared" si="17"/>
        <v>0</v>
      </c>
      <c r="V86" s="624">
        <f t="shared" si="18"/>
        <v>0</v>
      </c>
      <c r="W86" s="657"/>
      <c r="X86" s="184"/>
      <c r="Y86" s="184"/>
      <c r="Z86" s="184" t="s">
        <v>860</v>
      </c>
      <c r="AA86" s="174"/>
    </row>
    <row r="87" spans="1:27">
      <c r="A87" s="193" t="s">
        <v>79</v>
      </c>
      <c r="B87" s="194"/>
      <c r="C87" s="194"/>
      <c r="D87" s="195"/>
      <c r="E87" s="195"/>
      <c r="F87" s="195"/>
      <c r="G87" s="196"/>
      <c r="H87" s="195" t="s">
        <v>40</v>
      </c>
      <c r="I87" s="195" t="s">
        <v>40</v>
      </c>
      <c r="J87" s="197" t="s">
        <v>40</v>
      </c>
      <c r="K87" s="197" t="s">
        <v>40</v>
      </c>
      <c r="L87" s="197" t="s">
        <v>40</v>
      </c>
      <c r="M87" s="197"/>
      <c r="N87" s="198"/>
      <c r="O87" s="199"/>
      <c r="P87" s="198"/>
      <c r="Q87" s="198"/>
      <c r="R87" s="200" t="s">
        <v>40</v>
      </c>
      <c r="S87" s="201"/>
      <c r="T87" s="202"/>
      <c r="U87" s="203" t="str">
        <f t="shared" si="17"/>
        <v/>
      </c>
      <c r="V87" s="203" t="str">
        <f t="shared" si="18"/>
        <v/>
      </c>
      <c r="W87" s="184"/>
      <c r="X87" s="204"/>
      <c r="Y87" s="204"/>
      <c r="Z87" s="204"/>
    </row>
    <row r="88" spans="1:27">
      <c r="A88" s="174">
        <f>IF(ISERR(#REF!+1)=TRUE,1,#REF!+1)</f>
        <v>1</v>
      </c>
      <c r="B88" s="175" t="s">
        <v>80</v>
      </c>
      <c r="C88" s="175" t="s">
        <v>1356</v>
      </c>
      <c r="D88" s="176" t="s">
        <v>81</v>
      </c>
      <c r="E88" s="177">
        <v>3</v>
      </c>
      <c r="F88" s="178" t="str">
        <f t="shared" ref="F88:F90" si="27">IF(ISERROR(IF(G88/E88=0,"",G88/E88))=TRUE,"",IF(G88/E88=0,"",G88/E88))</f>
        <v/>
      </c>
      <c r="G88" s="179"/>
      <c r="H88" s="176" t="s">
        <v>45</v>
      </c>
      <c r="I88" s="655">
        <v>0.12</v>
      </c>
      <c r="J88" s="176">
        <v>36</v>
      </c>
      <c r="K88" s="176">
        <v>504</v>
      </c>
      <c r="L88" s="176">
        <v>2520</v>
      </c>
      <c r="M88" s="181">
        <v>397.5</v>
      </c>
      <c r="N88" s="182">
        <v>79.5</v>
      </c>
      <c r="O88" s="182">
        <v>477</v>
      </c>
      <c r="P88" s="183"/>
      <c r="Q88" s="183" t="str">
        <f t="shared" ref="Q88:Q90" si="28">IF(ISERR(IF(O88*G88=0,"",O88*G88))=TRUE,"",IF(O88*G88=0,"",O88*G88))</f>
        <v/>
      </c>
      <c r="R88" s="176" t="s">
        <v>82</v>
      </c>
      <c r="S88" s="176" t="s">
        <v>73</v>
      </c>
      <c r="T88" s="176" t="s">
        <v>42</v>
      </c>
      <c r="U88" s="624">
        <f t="shared" si="17"/>
        <v>0</v>
      </c>
      <c r="V88" s="624">
        <f t="shared" si="18"/>
        <v>0</v>
      </c>
      <c r="W88" s="657"/>
      <c r="X88" s="184"/>
      <c r="Y88" s="184"/>
      <c r="Z88" s="184" t="s">
        <v>860</v>
      </c>
      <c r="AA88" s="174"/>
    </row>
    <row r="89" spans="1:27" ht="39.75">
      <c r="A89" s="174">
        <v>2</v>
      </c>
      <c r="B89" s="175" t="s">
        <v>83</v>
      </c>
      <c r="C89" s="175" t="s">
        <v>1357</v>
      </c>
      <c r="D89" s="176" t="s">
        <v>84</v>
      </c>
      <c r="E89" s="177">
        <v>3</v>
      </c>
      <c r="F89" s="178" t="str">
        <f t="shared" si="27"/>
        <v/>
      </c>
      <c r="G89" s="179"/>
      <c r="H89" s="176" t="s">
        <v>45</v>
      </c>
      <c r="I89" s="655">
        <v>0.12</v>
      </c>
      <c r="J89" s="176">
        <v>36</v>
      </c>
      <c r="K89" s="176">
        <v>504</v>
      </c>
      <c r="L89" s="176">
        <v>2520</v>
      </c>
      <c r="M89" s="181">
        <v>397.5</v>
      </c>
      <c r="N89" s="182">
        <v>79.5</v>
      </c>
      <c r="O89" s="182">
        <v>477</v>
      </c>
      <c r="P89" s="183"/>
      <c r="Q89" s="183" t="str">
        <f t="shared" si="28"/>
        <v/>
      </c>
      <c r="R89" s="176" t="s">
        <v>85</v>
      </c>
      <c r="S89" s="176" t="s">
        <v>74</v>
      </c>
      <c r="T89" s="176" t="s">
        <v>42</v>
      </c>
      <c r="U89" s="624">
        <f t="shared" si="17"/>
        <v>0</v>
      </c>
      <c r="V89" s="624">
        <f t="shared" si="18"/>
        <v>0</v>
      </c>
      <c r="W89" s="657"/>
      <c r="X89" s="184"/>
      <c r="Y89" s="184"/>
      <c r="Z89" s="184" t="s">
        <v>860</v>
      </c>
      <c r="AA89" s="174"/>
    </row>
    <row r="90" spans="1:27">
      <c r="A90" s="174">
        <v>3</v>
      </c>
      <c r="B90" s="175" t="s">
        <v>940</v>
      </c>
      <c r="C90" s="175" t="s">
        <v>1358</v>
      </c>
      <c r="D90" s="176" t="s">
        <v>941</v>
      </c>
      <c r="E90" s="177">
        <v>3</v>
      </c>
      <c r="F90" s="178" t="str">
        <f t="shared" si="27"/>
        <v/>
      </c>
      <c r="G90" s="179"/>
      <c r="H90" s="176" t="s">
        <v>45</v>
      </c>
      <c r="I90" s="655">
        <v>0.12</v>
      </c>
      <c r="J90" s="176">
        <v>36</v>
      </c>
      <c r="K90" s="176">
        <v>504</v>
      </c>
      <c r="L90" s="176">
        <v>2520</v>
      </c>
      <c r="M90" s="181">
        <v>397.5</v>
      </c>
      <c r="N90" s="182">
        <v>79.5</v>
      </c>
      <c r="O90" s="182">
        <v>477</v>
      </c>
      <c r="P90" s="183"/>
      <c r="Q90" s="183" t="str">
        <f t="shared" si="28"/>
        <v/>
      </c>
      <c r="R90" s="176" t="s">
        <v>942</v>
      </c>
      <c r="S90" s="176" t="s">
        <v>74</v>
      </c>
      <c r="T90" s="176" t="s">
        <v>42</v>
      </c>
      <c r="U90" s="624">
        <f t="shared" si="17"/>
        <v>0</v>
      </c>
      <c r="V90" s="624">
        <f t="shared" si="18"/>
        <v>0</v>
      </c>
      <c r="W90" s="657"/>
      <c r="X90" s="184"/>
      <c r="Z90" s="184" t="s">
        <v>860</v>
      </c>
      <c r="AA90" s="174"/>
    </row>
    <row r="91" spans="1:27">
      <c r="A91" s="193" t="s">
        <v>86</v>
      </c>
      <c r="B91" s="194"/>
      <c r="C91" s="194"/>
      <c r="D91" s="195"/>
      <c r="E91" s="195"/>
      <c r="F91" s="195"/>
      <c r="G91" s="196"/>
      <c r="H91" s="195" t="s">
        <v>40</v>
      </c>
      <c r="I91" s="195" t="s">
        <v>40</v>
      </c>
      <c r="J91" s="197" t="s">
        <v>40</v>
      </c>
      <c r="K91" s="197" t="s">
        <v>40</v>
      </c>
      <c r="L91" s="197" t="s">
        <v>40</v>
      </c>
      <c r="M91" s="197"/>
      <c r="N91" s="198"/>
      <c r="O91" s="199"/>
      <c r="P91" s="198"/>
      <c r="Q91" s="198"/>
      <c r="R91" s="200" t="s">
        <v>40</v>
      </c>
      <c r="S91" s="201"/>
      <c r="T91" s="202"/>
      <c r="U91" s="203" t="str">
        <f t="shared" si="17"/>
        <v/>
      </c>
      <c r="V91" s="203" t="str">
        <f t="shared" si="18"/>
        <v/>
      </c>
      <c r="W91" s="184"/>
      <c r="X91" s="204"/>
      <c r="Y91" s="204"/>
      <c r="Z91" s="204"/>
    </row>
    <row r="92" spans="1:27">
      <c r="A92" s="174">
        <v>1</v>
      </c>
      <c r="B92" s="175" t="s">
        <v>87</v>
      </c>
      <c r="C92" s="175" t="s">
        <v>1359</v>
      </c>
      <c r="D92" s="176" t="s">
        <v>1190</v>
      </c>
      <c r="E92" s="177">
        <v>3</v>
      </c>
      <c r="F92" s="178" t="str">
        <f t="shared" ref="F92" si="29">IF(ISERROR(IF(G92/E92=0,"",G92/E92))=TRUE,"",IF(G92/E92=0,"",G92/E92))</f>
        <v/>
      </c>
      <c r="G92" s="179"/>
      <c r="H92" s="176" t="s">
        <v>44</v>
      </c>
      <c r="I92" s="655">
        <v>0.12</v>
      </c>
      <c r="J92" s="176">
        <v>36</v>
      </c>
      <c r="K92" s="176">
        <v>504</v>
      </c>
      <c r="L92" s="176">
        <v>2520</v>
      </c>
      <c r="M92" s="181">
        <v>397.5</v>
      </c>
      <c r="N92" s="182">
        <v>79.5</v>
      </c>
      <c r="O92" s="182">
        <v>477</v>
      </c>
      <c r="P92" s="678"/>
      <c r="Q92" s="183" t="str">
        <f t="shared" ref="Q92" si="30">IF(ISERR(IF(O92*G92=0,"",O92*G92))=TRUE,"",IF(O92*G92=0,"",O92*G92))</f>
        <v/>
      </c>
      <c r="R92" s="176" t="s">
        <v>1191</v>
      </c>
      <c r="S92" s="176" t="s">
        <v>73</v>
      </c>
      <c r="T92" s="176" t="s">
        <v>42</v>
      </c>
      <c r="U92" s="624">
        <f t="shared" si="17"/>
        <v>0</v>
      </c>
      <c r="V92" s="624">
        <f t="shared" si="18"/>
        <v>0</v>
      </c>
      <c r="W92" s="689"/>
      <c r="X92" s="375"/>
      <c r="Y92" s="375"/>
      <c r="Z92" s="375" t="s">
        <v>860</v>
      </c>
      <c r="AA92" s="174"/>
    </row>
    <row r="93" spans="1:27">
      <c r="A93" s="193" t="s">
        <v>88</v>
      </c>
      <c r="B93" s="194"/>
      <c r="C93" s="194"/>
      <c r="D93" s="195"/>
      <c r="E93" s="195"/>
      <c r="F93" s="195"/>
      <c r="G93" s="196"/>
      <c r="H93" s="195" t="s">
        <v>40</v>
      </c>
      <c r="I93" s="195" t="s">
        <v>40</v>
      </c>
      <c r="J93" s="197" t="s">
        <v>40</v>
      </c>
      <c r="K93" s="197" t="s">
        <v>40</v>
      </c>
      <c r="L93" s="197" t="s">
        <v>40</v>
      </c>
      <c r="M93" s="198"/>
      <c r="N93" s="198"/>
      <c r="O93" s="199"/>
      <c r="P93" s="198"/>
      <c r="Q93" s="198"/>
      <c r="R93" s="200" t="s">
        <v>40</v>
      </c>
      <c r="S93" s="201"/>
      <c r="T93" s="202"/>
      <c r="U93" s="203" t="str">
        <f t="shared" si="17"/>
        <v/>
      </c>
      <c r="V93" s="203" t="str">
        <f t="shared" si="18"/>
        <v/>
      </c>
      <c r="W93" s="184"/>
      <c r="X93" s="204"/>
      <c r="Y93" s="204"/>
      <c r="Z93" s="204"/>
    </row>
    <row r="94" spans="1:27">
      <c r="A94" s="174">
        <v>1</v>
      </c>
      <c r="B94" s="175" t="s">
        <v>943</v>
      </c>
      <c r="C94" s="175" t="s">
        <v>1360</v>
      </c>
      <c r="D94" s="176" t="s">
        <v>944</v>
      </c>
      <c r="E94" s="177">
        <v>3</v>
      </c>
      <c r="F94" s="178" t="str">
        <f t="shared" ref="F94:F95" si="31">IF(ISERROR(IF(G94/E94=0,"",G94/E94))=TRUE,"",IF(G94/E94=0,"",G94/E94))</f>
        <v/>
      </c>
      <c r="G94" s="179"/>
      <c r="H94" s="176" t="s">
        <v>45</v>
      </c>
      <c r="I94" s="655">
        <v>0.12</v>
      </c>
      <c r="J94" s="176">
        <v>36</v>
      </c>
      <c r="K94" s="176">
        <v>504</v>
      </c>
      <c r="L94" s="176">
        <v>2520</v>
      </c>
      <c r="M94" s="181">
        <v>397.5</v>
      </c>
      <c r="N94" s="182">
        <v>79.5</v>
      </c>
      <c r="O94" s="182">
        <v>477</v>
      </c>
      <c r="P94" s="183"/>
      <c r="Q94" s="183" t="str">
        <f t="shared" ref="Q94:Q95" si="32">IF(ISERR(IF(O94*G94=0,"",O94*G94))=TRUE,"",IF(O94*G94=0,"",O94*G94))</f>
        <v/>
      </c>
      <c r="R94" s="176" t="s">
        <v>945</v>
      </c>
      <c r="S94" s="176" t="s">
        <v>73</v>
      </c>
      <c r="T94" s="176" t="s">
        <v>42</v>
      </c>
      <c r="U94" s="624">
        <f t="shared" si="17"/>
        <v>0</v>
      </c>
      <c r="V94" s="624">
        <f t="shared" si="18"/>
        <v>0</v>
      </c>
      <c r="W94" s="657"/>
      <c r="X94" s="184"/>
      <c r="Y94" s="184"/>
      <c r="Z94" s="184" t="s">
        <v>860</v>
      </c>
      <c r="AA94" s="174"/>
    </row>
    <row r="95" spans="1:27">
      <c r="A95" s="174">
        <v>2</v>
      </c>
      <c r="B95" s="175" t="s">
        <v>89</v>
      </c>
      <c r="C95" s="205" t="s">
        <v>1361</v>
      </c>
      <c r="D95" s="176" t="s">
        <v>90</v>
      </c>
      <c r="E95" s="177">
        <v>3</v>
      </c>
      <c r="F95" s="178" t="str">
        <f t="shared" si="31"/>
        <v/>
      </c>
      <c r="G95" s="179"/>
      <c r="H95" s="176" t="s">
        <v>44</v>
      </c>
      <c r="I95" s="655">
        <v>0.12</v>
      </c>
      <c r="J95" s="176">
        <v>36</v>
      </c>
      <c r="K95" s="176">
        <v>504</v>
      </c>
      <c r="L95" s="176">
        <v>2520</v>
      </c>
      <c r="M95" s="181">
        <v>397.5</v>
      </c>
      <c r="N95" s="182">
        <v>79.5</v>
      </c>
      <c r="O95" s="182">
        <v>477</v>
      </c>
      <c r="P95" s="183"/>
      <c r="Q95" s="183" t="str">
        <f t="shared" si="32"/>
        <v/>
      </c>
      <c r="R95" s="176" t="s">
        <v>91</v>
      </c>
      <c r="S95" s="176" t="s">
        <v>73</v>
      </c>
      <c r="T95" s="176" t="s">
        <v>42</v>
      </c>
      <c r="U95" s="624">
        <f t="shared" si="17"/>
        <v>0</v>
      </c>
      <c r="V95" s="624">
        <f t="shared" si="18"/>
        <v>0</v>
      </c>
      <c r="W95" s="657"/>
      <c r="X95" s="184"/>
      <c r="Y95" s="184"/>
      <c r="Z95" s="184" t="s">
        <v>860</v>
      </c>
      <c r="AA95" s="174"/>
    </row>
    <row r="96" spans="1:27">
      <c r="A96" s="193" t="s">
        <v>92</v>
      </c>
      <c r="B96" s="194"/>
      <c r="C96" s="194"/>
      <c r="D96" s="195"/>
      <c r="E96" s="195"/>
      <c r="F96" s="195"/>
      <c r="G96" s="196"/>
      <c r="H96" s="195" t="s">
        <v>40</v>
      </c>
      <c r="I96" s="195" t="s">
        <v>40</v>
      </c>
      <c r="J96" s="197" t="s">
        <v>40</v>
      </c>
      <c r="K96" s="197" t="s">
        <v>40</v>
      </c>
      <c r="L96" s="197" t="s">
        <v>40</v>
      </c>
      <c r="M96" s="197"/>
      <c r="N96" s="198"/>
      <c r="O96" s="199"/>
      <c r="P96" s="198"/>
      <c r="Q96" s="198"/>
      <c r="R96" s="200" t="s">
        <v>40</v>
      </c>
      <c r="S96" s="201"/>
      <c r="T96" s="202"/>
      <c r="U96" s="203" t="str">
        <f t="shared" si="17"/>
        <v/>
      </c>
      <c r="V96" s="203" t="str">
        <f t="shared" si="18"/>
        <v/>
      </c>
      <c r="W96" s="184"/>
      <c r="X96" s="204"/>
      <c r="Y96" s="204"/>
      <c r="Z96" s="204"/>
    </row>
    <row r="97" spans="1:27">
      <c r="A97" s="174">
        <f>IF(ISERR(#REF!+1)=TRUE,1,#REF!+1)</f>
        <v>1</v>
      </c>
      <c r="B97" s="175" t="s">
        <v>93</v>
      </c>
      <c r="C97" s="175" t="s">
        <v>1362</v>
      </c>
      <c r="D97" s="176" t="s">
        <v>94</v>
      </c>
      <c r="E97" s="177">
        <v>3</v>
      </c>
      <c r="F97" s="178" t="str">
        <f t="shared" ref="F97:F100" si="33">IF(ISERROR(IF(G97/E97=0,"",G97/E97))=TRUE,"",IF(G97/E97=0,"",G97/E97))</f>
        <v/>
      </c>
      <c r="G97" s="179"/>
      <c r="H97" s="176" t="s">
        <v>41</v>
      </c>
      <c r="I97" s="655">
        <v>0.12</v>
      </c>
      <c r="J97" s="176">
        <v>36</v>
      </c>
      <c r="K97" s="176">
        <v>504</v>
      </c>
      <c r="L97" s="176">
        <v>2520</v>
      </c>
      <c r="M97" s="181">
        <v>397.5</v>
      </c>
      <c r="N97" s="182">
        <v>79.5</v>
      </c>
      <c r="O97" s="182">
        <v>477</v>
      </c>
      <c r="P97" s="183"/>
      <c r="Q97" s="183" t="str">
        <f t="shared" ref="Q97:Q100" si="34">IF(ISERR(IF(O97*G97=0,"",O97*G97))=TRUE,"",IF(O97*G97=0,"",O97*G97))</f>
        <v/>
      </c>
      <c r="R97" s="176" t="s">
        <v>95</v>
      </c>
      <c r="S97" s="176" t="s">
        <v>73</v>
      </c>
      <c r="T97" s="176" t="s">
        <v>42</v>
      </c>
      <c r="U97" s="624">
        <f t="shared" si="17"/>
        <v>0</v>
      </c>
      <c r="V97" s="624">
        <f t="shared" si="18"/>
        <v>0</v>
      </c>
      <c r="W97" s="657"/>
      <c r="X97" s="184"/>
      <c r="Y97" s="184"/>
      <c r="Z97" s="184" t="s">
        <v>860</v>
      </c>
      <c r="AA97" s="174"/>
    </row>
    <row r="98" spans="1:27">
      <c r="A98" s="174">
        <v>2</v>
      </c>
      <c r="B98" s="175" t="s">
        <v>1290</v>
      </c>
      <c r="C98" s="175" t="s">
        <v>1363</v>
      </c>
      <c r="D98" s="176" t="s">
        <v>1291</v>
      </c>
      <c r="E98" s="177">
        <v>3</v>
      </c>
      <c r="F98" s="178" t="str">
        <f t="shared" si="33"/>
        <v/>
      </c>
      <c r="G98" s="179"/>
      <c r="H98" s="176" t="s">
        <v>44</v>
      </c>
      <c r="I98" s="655">
        <v>0.12</v>
      </c>
      <c r="J98" s="176">
        <v>36</v>
      </c>
      <c r="K98" s="176">
        <v>504</v>
      </c>
      <c r="L98" s="176">
        <v>2520</v>
      </c>
      <c r="M98" s="181">
        <v>397.5</v>
      </c>
      <c r="N98" s="182">
        <v>79.5</v>
      </c>
      <c r="O98" s="182">
        <v>477</v>
      </c>
      <c r="P98" s="183"/>
      <c r="Q98" s="183" t="str">
        <f t="shared" si="34"/>
        <v/>
      </c>
      <c r="R98" s="176" t="s">
        <v>1292</v>
      </c>
      <c r="S98" s="176" t="s">
        <v>74</v>
      </c>
      <c r="T98" s="176" t="s">
        <v>42</v>
      </c>
      <c r="U98" s="624">
        <f t="shared" si="17"/>
        <v>0</v>
      </c>
      <c r="V98" s="624">
        <f t="shared" si="18"/>
        <v>0</v>
      </c>
      <c r="W98" s="657"/>
      <c r="X98" s="184"/>
      <c r="Y98" s="184"/>
      <c r="Z98" s="184" t="s">
        <v>860</v>
      </c>
      <c r="AA98" s="174"/>
    </row>
    <row r="99" spans="1:27">
      <c r="A99" s="174">
        <v>3</v>
      </c>
      <c r="B99" s="175" t="s">
        <v>96</v>
      </c>
      <c r="C99" s="175" t="s">
        <v>1364</v>
      </c>
      <c r="D99" s="176" t="s">
        <v>97</v>
      </c>
      <c r="E99" s="177">
        <v>3</v>
      </c>
      <c r="F99" s="178" t="str">
        <f t="shared" si="33"/>
        <v/>
      </c>
      <c r="G99" s="179"/>
      <c r="H99" s="176" t="s">
        <v>44</v>
      </c>
      <c r="I99" s="655">
        <v>0.12</v>
      </c>
      <c r="J99" s="176">
        <v>36</v>
      </c>
      <c r="K99" s="176">
        <v>504</v>
      </c>
      <c r="L99" s="176">
        <v>2520</v>
      </c>
      <c r="M99" s="181">
        <v>397.5</v>
      </c>
      <c r="N99" s="182">
        <v>79.5</v>
      </c>
      <c r="O99" s="182">
        <v>477</v>
      </c>
      <c r="P99" s="183"/>
      <c r="Q99" s="183" t="str">
        <f t="shared" si="34"/>
        <v/>
      </c>
      <c r="R99" s="176" t="s">
        <v>98</v>
      </c>
      <c r="S99" s="176" t="s">
        <v>74</v>
      </c>
      <c r="T99" s="176" t="s">
        <v>42</v>
      </c>
      <c r="U99" s="624">
        <f t="shared" si="17"/>
        <v>0</v>
      </c>
      <c r="V99" s="624">
        <f t="shared" si="18"/>
        <v>0</v>
      </c>
      <c r="W99" s="657"/>
      <c r="X99" s="184"/>
      <c r="Y99" s="184"/>
      <c r="Z99" s="184" t="s">
        <v>860</v>
      </c>
      <c r="AA99" s="174"/>
    </row>
    <row r="100" spans="1:27">
      <c r="A100" s="174">
        <v>4</v>
      </c>
      <c r="B100" s="175" t="s">
        <v>99</v>
      </c>
      <c r="C100" s="175" t="s">
        <v>1365</v>
      </c>
      <c r="D100" s="176" t="s">
        <v>100</v>
      </c>
      <c r="E100" s="177">
        <v>3</v>
      </c>
      <c r="F100" s="178" t="str">
        <f t="shared" si="33"/>
        <v/>
      </c>
      <c r="G100" s="179"/>
      <c r="H100" s="176" t="s">
        <v>44</v>
      </c>
      <c r="I100" s="655">
        <v>0.12</v>
      </c>
      <c r="J100" s="176">
        <v>36</v>
      </c>
      <c r="K100" s="176">
        <v>504</v>
      </c>
      <c r="L100" s="176">
        <v>2520</v>
      </c>
      <c r="M100" s="181">
        <v>397.5</v>
      </c>
      <c r="N100" s="182">
        <v>79.5</v>
      </c>
      <c r="O100" s="182">
        <v>477</v>
      </c>
      <c r="P100" s="183"/>
      <c r="Q100" s="183" t="str">
        <f t="shared" si="34"/>
        <v/>
      </c>
      <c r="R100" s="176" t="s">
        <v>101</v>
      </c>
      <c r="S100" s="176" t="s">
        <v>74</v>
      </c>
      <c r="T100" s="176" t="s">
        <v>42</v>
      </c>
      <c r="U100" s="624">
        <f t="shared" si="17"/>
        <v>0</v>
      </c>
      <c r="V100" s="624">
        <f t="shared" si="18"/>
        <v>0</v>
      </c>
      <c r="W100" s="657"/>
      <c r="X100" s="184"/>
      <c r="Y100" s="184"/>
      <c r="Z100" s="184" t="s">
        <v>860</v>
      </c>
      <c r="AA100" s="174"/>
    </row>
    <row r="101" spans="1:27">
      <c r="A101" s="193" t="s">
        <v>102</v>
      </c>
      <c r="B101" s="194"/>
      <c r="C101" s="194"/>
      <c r="D101" s="194"/>
      <c r="E101" s="194"/>
      <c r="F101" s="194"/>
      <c r="G101" s="196"/>
      <c r="H101" s="195" t="s">
        <v>40</v>
      </c>
      <c r="I101" s="195" t="s">
        <v>40</v>
      </c>
      <c r="J101" s="197" t="s">
        <v>40</v>
      </c>
      <c r="K101" s="197" t="s">
        <v>40</v>
      </c>
      <c r="L101" s="197" t="s">
        <v>40</v>
      </c>
      <c r="M101" s="198"/>
      <c r="N101" s="198"/>
      <c r="O101" s="199"/>
      <c r="P101" s="198"/>
      <c r="Q101" s="198"/>
      <c r="R101" s="200" t="s">
        <v>40</v>
      </c>
      <c r="S101" s="201"/>
      <c r="T101" s="202"/>
      <c r="U101" s="203" t="str">
        <f t="shared" si="17"/>
        <v/>
      </c>
      <c r="V101" s="203" t="str">
        <f t="shared" si="18"/>
        <v/>
      </c>
      <c r="W101" s="184"/>
      <c r="X101" s="204"/>
      <c r="Y101" s="204"/>
      <c r="Z101" s="204"/>
    </row>
    <row r="102" spans="1:27">
      <c r="A102" s="174">
        <f>IF(ISERR(#REF!+1)=TRUE,1,#REF!+1)</f>
        <v>1</v>
      </c>
      <c r="B102" s="175" t="s">
        <v>103</v>
      </c>
      <c r="C102" s="175" t="s">
        <v>1366</v>
      </c>
      <c r="D102" s="176" t="s">
        <v>104</v>
      </c>
      <c r="E102" s="177">
        <v>3</v>
      </c>
      <c r="F102" s="178" t="str">
        <f t="shared" ref="F102:F108" si="35">IF(ISERROR(IF(G102/E102=0,"",G102/E102))=TRUE,"",IF(G102/E102=0,"",G102/E102))</f>
        <v/>
      </c>
      <c r="G102" s="179"/>
      <c r="H102" s="176" t="s">
        <v>45</v>
      </c>
      <c r="I102" s="655">
        <v>0.12</v>
      </c>
      <c r="J102" s="176">
        <v>36</v>
      </c>
      <c r="K102" s="176">
        <v>504</v>
      </c>
      <c r="L102" s="176">
        <v>2520</v>
      </c>
      <c r="M102" s="181">
        <v>397.5</v>
      </c>
      <c r="N102" s="182">
        <v>79.5</v>
      </c>
      <c r="O102" s="182">
        <v>477</v>
      </c>
      <c r="P102" s="183"/>
      <c r="Q102" s="183" t="str">
        <f t="shared" ref="Q102:Q108" si="36">IF(ISERR(IF(O102*G102=0,"",O102*G102))=TRUE,"",IF(O102*G102=0,"",O102*G102))</f>
        <v/>
      </c>
      <c r="R102" s="176" t="s">
        <v>105</v>
      </c>
      <c r="S102" s="176" t="s">
        <v>74</v>
      </c>
      <c r="T102" s="176" t="s">
        <v>42</v>
      </c>
      <c r="U102" s="624">
        <f t="shared" si="17"/>
        <v>0</v>
      </c>
      <c r="V102" s="624">
        <f t="shared" si="18"/>
        <v>0</v>
      </c>
      <c r="W102" s="657"/>
      <c r="X102" s="184"/>
      <c r="Y102" s="184"/>
      <c r="Z102" s="184" t="s">
        <v>860</v>
      </c>
      <c r="AA102" s="174"/>
    </row>
    <row r="103" spans="1:27">
      <c r="A103" s="174">
        <v>2</v>
      </c>
      <c r="B103" s="175" t="s">
        <v>106</v>
      </c>
      <c r="C103" s="175" t="s">
        <v>1367</v>
      </c>
      <c r="D103" s="176" t="s">
        <v>107</v>
      </c>
      <c r="E103" s="177">
        <v>3</v>
      </c>
      <c r="F103" s="178" t="str">
        <f t="shared" si="35"/>
        <v/>
      </c>
      <c r="G103" s="179" t="s">
        <v>107</v>
      </c>
      <c r="H103" s="176" t="s">
        <v>45</v>
      </c>
      <c r="I103" s="655">
        <v>0.12</v>
      </c>
      <c r="J103" s="176">
        <v>36</v>
      </c>
      <c r="K103" s="176">
        <v>504</v>
      </c>
      <c r="L103" s="176">
        <v>2520</v>
      </c>
      <c r="M103" s="181">
        <v>397.5</v>
      </c>
      <c r="N103" s="182">
        <v>79.5</v>
      </c>
      <c r="O103" s="182">
        <v>477</v>
      </c>
      <c r="P103" s="183"/>
      <c r="Q103" s="183" t="str">
        <f t="shared" si="36"/>
        <v/>
      </c>
      <c r="R103" s="176" t="s">
        <v>108</v>
      </c>
      <c r="S103" s="176" t="s">
        <v>74</v>
      </c>
      <c r="T103" s="176" t="s">
        <v>42</v>
      </c>
      <c r="U103" s="624" t="str">
        <f t="shared" si="17"/>
        <v/>
      </c>
      <c r="V103" s="624" t="str">
        <f t="shared" si="18"/>
        <v/>
      </c>
      <c r="W103" s="657"/>
      <c r="X103" s="184"/>
      <c r="Y103" s="184"/>
      <c r="Z103" s="184" t="s">
        <v>860</v>
      </c>
      <c r="AA103" s="174"/>
    </row>
    <row r="104" spans="1:27">
      <c r="A104" s="174">
        <v>3</v>
      </c>
      <c r="B104" s="175" t="s">
        <v>109</v>
      </c>
      <c r="C104" s="175" t="s">
        <v>1368</v>
      </c>
      <c r="D104" s="176" t="s">
        <v>110</v>
      </c>
      <c r="E104" s="177">
        <v>3</v>
      </c>
      <c r="F104" s="178" t="str">
        <f t="shared" si="35"/>
        <v/>
      </c>
      <c r="G104" s="179" t="s">
        <v>110</v>
      </c>
      <c r="H104" s="176" t="s">
        <v>45</v>
      </c>
      <c r="I104" s="655">
        <v>0.12</v>
      </c>
      <c r="J104" s="176">
        <v>36</v>
      </c>
      <c r="K104" s="176">
        <v>504</v>
      </c>
      <c r="L104" s="176">
        <v>2520</v>
      </c>
      <c r="M104" s="181">
        <v>397.5</v>
      </c>
      <c r="N104" s="182">
        <v>79.5</v>
      </c>
      <c r="O104" s="182">
        <v>477</v>
      </c>
      <c r="P104" s="183"/>
      <c r="Q104" s="183" t="str">
        <f t="shared" si="36"/>
        <v/>
      </c>
      <c r="R104" s="176" t="s">
        <v>111</v>
      </c>
      <c r="S104" s="176" t="s">
        <v>74</v>
      </c>
      <c r="T104" s="176" t="s">
        <v>42</v>
      </c>
      <c r="U104" s="624" t="str">
        <f t="shared" si="17"/>
        <v/>
      </c>
      <c r="V104" s="624" t="str">
        <f t="shared" si="18"/>
        <v/>
      </c>
      <c r="W104" s="657"/>
      <c r="X104" s="184"/>
      <c r="Y104" s="184"/>
      <c r="Z104" s="184" t="s">
        <v>860</v>
      </c>
      <c r="AA104" s="174"/>
    </row>
    <row r="105" spans="1:27">
      <c r="A105" s="174">
        <v>4</v>
      </c>
      <c r="B105" s="175" t="s">
        <v>112</v>
      </c>
      <c r="C105" s="175" t="s">
        <v>1369</v>
      </c>
      <c r="D105" s="176" t="s">
        <v>113</v>
      </c>
      <c r="E105" s="177">
        <v>3</v>
      </c>
      <c r="F105" s="178" t="str">
        <f t="shared" si="35"/>
        <v/>
      </c>
      <c r="G105" s="179"/>
      <c r="H105" s="176" t="s">
        <v>45</v>
      </c>
      <c r="I105" s="655">
        <v>0.12</v>
      </c>
      <c r="J105" s="176">
        <v>36</v>
      </c>
      <c r="K105" s="176">
        <v>504</v>
      </c>
      <c r="L105" s="176">
        <v>2520</v>
      </c>
      <c r="M105" s="181">
        <v>397.5</v>
      </c>
      <c r="N105" s="182">
        <v>79.5</v>
      </c>
      <c r="O105" s="182">
        <v>477</v>
      </c>
      <c r="P105" s="183"/>
      <c r="Q105" s="183" t="str">
        <f t="shared" si="36"/>
        <v/>
      </c>
      <c r="R105" s="176" t="s">
        <v>114</v>
      </c>
      <c r="S105" s="176" t="s">
        <v>74</v>
      </c>
      <c r="T105" s="176" t="s">
        <v>42</v>
      </c>
      <c r="U105" s="624">
        <f t="shared" si="17"/>
        <v>0</v>
      </c>
      <c r="V105" s="624">
        <f t="shared" si="18"/>
        <v>0</v>
      </c>
      <c r="W105" s="657"/>
      <c r="X105" s="184"/>
      <c r="Z105" s="184" t="s">
        <v>860</v>
      </c>
      <c r="AA105" s="174"/>
    </row>
    <row r="106" spans="1:27" ht="39.75">
      <c r="A106" s="174">
        <v>5</v>
      </c>
      <c r="B106" s="175" t="s">
        <v>115</v>
      </c>
      <c r="C106" s="175" t="s">
        <v>1370</v>
      </c>
      <c r="D106" s="176" t="s">
        <v>116</v>
      </c>
      <c r="E106" s="177">
        <v>3</v>
      </c>
      <c r="F106" s="178" t="str">
        <f t="shared" si="35"/>
        <v/>
      </c>
      <c r="G106" s="179"/>
      <c r="H106" s="176" t="s">
        <v>45</v>
      </c>
      <c r="I106" s="655">
        <v>0.12</v>
      </c>
      <c r="J106" s="176">
        <v>36</v>
      </c>
      <c r="K106" s="176">
        <v>504</v>
      </c>
      <c r="L106" s="176">
        <v>2520</v>
      </c>
      <c r="M106" s="181">
        <v>397.5</v>
      </c>
      <c r="N106" s="182">
        <v>79.5</v>
      </c>
      <c r="O106" s="182">
        <v>477</v>
      </c>
      <c r="P106" s="183"/>
      <c r="Q106" s="183" t="str">
        <f t="shared" si="36"/>
        <v/>
      </c>
      <c r="R106" s="176" t="s">
        <v>117</v>
      </c>
      <c r="S106" s="176" t="s">
        <v>74</v>
      </c>
      <c r="T106" s="176" t="s">
        <v>42</v>
      </c>
      <c r="U106" s="624">
        <f t="shared" si="17"/>
        <v>0</v>
      </c>
      <c r="V106" s="624">
        <f t="shared" si="18"/>
        <v>0</v>
      </c>
      <c r="W106" s="657"/>
      <c r="X106" s="184"/>
      <c r="Y106" s="184"/>
      <c r="Z106" s="184" t="s">
        <v>860</v>
      </c>
      <c r="AA106" s="174"/>
    </row>
    <row r="107" spans="1:27">
      <c r="A107" s="174">
        <v>6</v>
      </c>
      <c r="B107" s="175" t="s">
        <v>118</v>
      </c>
      <c r="C107" s="175" t="s">
        <v>1371</v>
      </c>
      <c r="D107" s="176" t="s">
        <v>119</v>
      </c>
      <c r="E107" s="177">
        <v>3</v>
      </c>
      <c r="F107" s="178" t="str">
        <f t="shared" si="35"/>
        <v/>
      </c>
      <c r="G107" s="179"/>
      <c r="H107" s="176" t="s">
        <v>45</v>
      </c>
      <c r="I107" s="655">
        <v>0.12</v>
      </c>
      <c r="J107" s="176">
        <v>36</v>
      </c>
      <c r="K107" s="176">
        <v>504</v>
      </c>
      <c r="L107" s="176">
        <v>2520</v>
      </c>
      <c r="M107" s="181">
        <v>397.5</v>
      </c>
      <c r="N107" s="182">
        <v>79.5</v>
      </c>
      <c r="O107" s="182">
        <v>477</v>
      </c>
      <c r="P107" s="183"/>
      <c r="Q107" s="183" t="str">
        <f t="shared" si="36"/>
        <v/>
      </c>
      <c r="R107" s="176" t="s">
        <v>120</v>
      </c>
      <c r="S107" s="176" t="s">
        <v>74</v>
      </c>
      <c r="T107" s="176" t="s">
        <v>42</v>
      </c>
      <c r="U107" s="624">
        <f t="shared" si="17"/>
        <v>0</v>
      </c>
      <c r="V107" s="624">
        <f t="shared" si="18"/>
        <v>0</v>
      </c>
      <c r="W107" s="657"/>
      <c r="X107" s="184"/>
      <c r="Y107" s="184"/>
      <c r="Z107" s="184" t="s">
        <v>860</v>
      </c>
      <c r="AA107" s="174"/>
    </row>
    <row r="108" spans="1:27">
      <c r="A108" s="174">
        <v>7</v>
      </c>
      <c r="B108" s="175" t="s">
        <v>121</v>
      </c>
      <c r="C108" s="175" t="s">
        <v>1372</v>
      </c>
      <c r="D108" s="176" t="s">
        <v>122</v>
      </c>
      <c r="E108" s="177">
        <v>3</v>
      </c>
      <c r="F108" s="178" t="str">
        <f t="shared" si="35"/>
        <v/>
      </c>
      <c r="G108" s="179"/>
      <c r="H108" s="176" t="s">
        <v>45</v>
      </c>
      <c r="I108" s="655">
        <v>0.12</v>
      </c>
      <c r="J108" s="176">
        <v>36</v>
      </c>
      <c r="K108" s="176">
        <v>504</v>
      </c>
      <c r="L108" s="176">
        <v>2520</v>
      </c>
      <c r="M108" s="181">
        <v>397.5</v>
      </c>
      <c r="N108" s="182">
        <v>79.5</v>
      </c>
      <c r="O108" s="182">
        <v>477</v>
      </c>
      <c r="P108" s="183"/>
      <c r="Q108" s="183" t="str">
        <f t="shared" si="36"/>
        <v/>
      </c>
      <c r="R108" s="176" t="s">
        <v>123</v>
      </c>
      <c r="S108" s="176" t="s">
        <v>74</v>
      </c>
      <c r="T108" s="176" t="s">
        <v>42</v>
      </c>
      <c r="U108" s="624">
        <f t="shared" si="17"/>
        <v>0</v>
      </c>
      <c r="V108" s="624">
        <f t="shared" si="18"/>
        <v>0</v>
      </c>
      <c r="W108" s="657"/>
      <c r="X108" s="184"/>
      <c r="Y108" s="184"/>
      <c r="Z108" s="184" t="s">
        <v>860</v>
      </c>
      <c r="AA108" s="174"/>
    </row>
    <row r="109" spans="1:27">
      <c r="A109" s="193" t="s">
        <v>124</v>
      </c>
      <c r="B109" s="194"/>
      <c r="C109" s="194"/>
      <c r="D109" s="195"/>
      <c r="E109" s="195"/>
      <c r="F109" s="195"/>
      <c r="G109" s="196"/>
      <c r="H109" s="195" t="s">
        <v>40</v>
      </c>
      <c r="I109" s="195" t="s">
        <v>40</v>
      </c>
      <c r="J109" s="197" t="s">
        <v>40</v>
      </c>
      <c r="K109" s="197" t="s">
        <v>40</v>
      </c>
      <c r="L109" s="197" t="s">
        <v>40</v>
      </c>
      <c r="M109" s="198"/>
      <c r="N109" s="198"/>
      <c r="O109" s="199"/>
      <c r="P109" s="198"/>
      <c r="Q109" s="198"/>
      <c r="R109" s="200" t="s">
        <v>40</v>
      </c>
      <c r="S109" s="201"/>
      <c r="T109" s="202"/>
      <c r="U109" s="203" t="str">
        <f t="shared" si="17"/>
        <v/>
      </c>
      <c r="V109" s="203" t="str">
        <f t="shared" si="18"/>
        <v/>
      </c>
      <c r="W109" s="184"/>
      <c r="X109" s="204"/>
      <c r="Y109" s="204"/>
      <c r="Z109" s="204"/>
    </row>
    <row r="110" spans="1:27" ht="39.75">
      <c r="A110" s="174">
        <f>IF(ISERR(#REF!+1)=TRUE,1,#REF!+1)</f>
        <v>1</v>
      </c>
      <c r="B110" s="175" t="s">
        <v>125</v>
      </c>
      <c r="C110" s="175" t="s">
        <v>1373</v>
      </c>
      <c r="D110" s="176" t="s">
        <v>126</v>
      </c>
      <c r="E110" s="177">
        <v>3</v>
      </c>
      <c r="F110" s="178" t="str">
        <f t="shared" ref="F110:F114" si="37">IF(ISERROR(IF(G110/E110=0,"",G110/E110))=TRUE,"",IF(G110/E110=0,"",G110/E110))</f>
        <v/>
      </c>
      <c r="G110" s="179"/>
      <c r="H110" s="176" t="s">
        <v>45</v>
      </c>
      <c r="I110" s="655">
        <v>0.12</v>
      </c>
      <c r="J110" s="176">
        <v>36</v>
      </c>
      <c r="K110" s="176">
        <v>504</v>
      </c>
      <c r="L110" s="176">
        <v>2520</v>
      </c>
      <c r="M110" s="181">
        <v>397.5</v>
      </c>
      <c r="N110" s="182">
        <v>79.5</v>
      </c>
      <c r="O110" s="182">
        <v>477</v>
      </c>
      <c r="P110" s="183"/>
      <c r="Q110" s="183" t="str">
        <f t="shared" ref="Q110:Q114" si="38">IF(ISERR(IF(O110*G110=0,"",O110*G110))=TRUE,"",IF(O110*G110=0,"",O110*G110))</f>
        <v/>
      </c>
      <c r="R110" s="176" t="s">
        <v>127</v>
      </c>
      <c r="S110" s="176" t="s">
        <v>74</v>
      </c>
      <c r="T110" s="176" t="s">
        <v>42</v>
      </c>
      <c r="U110" s="624">
        <f t="shared" si="17"/>
        <v>0</v>
      </c>
      <c r="V110" s="624">
        <f t="shared" si="18"/>
        <v>0</v>
      </c>
      <c r="W110" s="657"/>
      <c r="X110" s="184"/>
      <c r="Y110" s="184"/>
      <c r="Z110" s="184" t="s">
        <v>860</v>
      </c>
      <c r="AA110" s="174"/>
    </row>
    <row r="111" spans="1:27" ht="39.75">
      <c r="A111" s="174">
        <f>IF(ISERR(A110+1)=TRUE,1,A110+1)</f>
        <v>2</v>
      </c>
      <c r="B111" s="175" t="s">
        <v>128</v>
      </c>
      <c r="C111" s="175" t="s">
        <v>1374</v>
      </c>
      <c r="D111" s="176" t="s">
        <v>129</v>
      </c>
      <c r="E111" s="177">
        <v>3</v>
      </c>
      <c r="F111" s="178" t="str">
        <f t="shared" si="37"/>
        <v/>
      </c>
      <c r="G111" s="179"/>
      <c r="H111" s="176" t="s">
        <v>45</v>
      </c>
      <c r="I111" s="655">
        <v>0.12</v>
      </c>
      <c r="J111" s="176">
        <v>36</v>
      </c>
      <c r="K111" s="176">
        <v>504</v>
      </c>
      <c r="L111" s="176">
        <v>2520</v>
      </c>
      <c r="M111" s="181">
        <v>397.5</v>
      </c>
      <c r="N111" s="182">
        <v>79.5</v>
      </c>
      <c r="O111" s="182">
        <v>477</v>
      </c>
      <c r="P111" s="183"/>
      <c r="Q111" s="183" t="str">
        <f t="shared" si="38"/>
        <v/>
      </c>
      <c r="R111" s="176" t="s">
        <v>130</v>
      </c>
      <c r="S111" s="176" t="s">
        <v>74</v>
      </c>
      <c r="T111" s="176" t="s">
        <v>42</v>
      </c>
      <c r="U111" s="624">
        <f t="shared" si="17"/>
        <v>0</v>
      </c>
      <c r="V111" s="624">
        <f t="shared" si="18"/>
        <v>0</v>
      </c>
      <c r="W111" s="657"/>
      <c r="X111" s="184"/>
      <c r="Z111" s="184" t="s">
        <v>860</v>
      </c>
      <c r="AA111" s="174"/>
    </row>
    <row r="112" spans="1:27" ht="39.75">
      <c r="A112" s="174">
        <f>IF(ISERR(A111+1)=TRUE,1,A111+1)</f>
        <v>3</v>
      </c>
      <c r="B112" s="175" t="s">
        <v>131</v>
      </c>
      <c r="C112" s="175" t="s">
        <v>1375</v>
      </c>
      <c r="D112" s="176" t="s">
        <v>132</v>
      </c>
      <c r="E112" s="177">
        <v>3</v>
      </c>
      <c r="F112" s="178" t="str">
        <f t="shared" si="37"/>
        <v/>
      </c>
      <c r="G112" s="179" t="s">
        <v>132</v>
      </c>
      <c r="H112" s="176" t="s">
        <v>45</v>
      </c>
      <c r="I112" s="655">
        <v>0.12</v>
      </c>
      <c r="J112" s="176">
        <v>36</v>
      </c>
      <c r="K112" s="176">
        <v>504</v>
      </c>
      <c r="L112" s="176">
        <v>2520</v>
      </c>
      <c r="M112" s="181">
        <v>397.5</v>
      </c>
      <c r="N112" s="182">
        <v>79.5</v>
      </c>
      <c r="O112" s="182">
        <v>477</v>
      </c>
      <c r="P112" s="183"/>
      <c r="Q112" s="183" t="str">
        <f t="shared" si="38"/>
        <v/>
      </c>
      <c r="R112" s="176" t="s">
        <v>133</v>
      </c>
      <c r="S112" s="176" t="s">
        <v>74</v>
      </c>
      <c r="T112" s="176" t="s">
        <v>42</v>
      </c>
      <c r="U112" s="624" t="str">
        <f t="shared" si="17"/>
        <v/>
      </c>
      <c r="V112" s="624" t="str">
        <f t="shared" si="18"/>
        <v/>
      </c>
      <c r="W112" s="657"/>
      <c r="X112" s="184"/>
      <c r="Y112" s="184"/>
      <c r="Z112" s="184" t="s">
        <v>860</v>
      </c>
      <c r="AA112" s="174"/>
    </row>
    <row r="113" spans="1:27" ht="39">
      <c r="A113" s="174">
        <f>IF(ISERR(A112+1)=TRUE,1,A112+1)</f>
        <v>4</v>
      </c>
      <c r="B113" s="175" t="s">
        <v>134</v>
      </c>
      <c r="C113" s="175" t="s">
        <v>1376</v>
      </c>
      <c r="D113" s="176" t="s">
        <v>135</v>
      </c>
      <c r="E113" s="177">
        <v>3</v>
      </c>
      <c r="F113" s="178" t="str">
        <f t="shared" si="37"/>
        <v/>
      </c>
      <c r="G113" s="179"/>
      <c r="H113" s="176" t="s">
        <v>45</v>
      </c>
      <c r="I113" s="655">
        <v>0.12</v>
      </c>
      <c r="J113" s="176">
        <v>36</v>
      </c>
      <c r="K113" s="176">
        <v>504</v>
      </c>
      <c r="L113" s="176">
        <v>2520</v>
      </c>
      <c r="M113" s="181">
        <v>397.5</v>
      </c>
      <c r="N113" s="182">
        <v>79.5</v>
      </c>
      <c r="O113" s="182">
        <v>477</v>
      </c>
      <c r="P113" s="183"/>
      <c r="Q113" s="183" t="str">
        <f t="shared" si="38"/>
        <v/>
      </c>
      <c r="R113" s="176" t="s">
        <v>136</v>
      </c>
      <c r="S113" s="176" t="s">
        <v>74</v>
      </c>
      <c r="T113" s="176" t="s">
        <v>42</v>
      </c>
      <c r="U113" s="624">
        <f t="shared" si="17"/>
        <v>0</v>
      </c>
      <c r="V113" s="624">
        <f t="shared" si="18"/>
        <v>0</v>
      </c>
      <c r="W113" s="657"/>
      <c r="X113" s="184"/>
      <c r="Y113" s="184"/>
      <c r="Z113" s="184" t="s">
        <v>860</v>
      </c>
      <c r="AA113" s="174"/>
    </row>
    <row r="114" spans="1:27" ht="40.5" thickBot="1">
      <c r="A114" s="174">
        <f>IF(ISERR(A113+1)=TRUE,1,A113+1)</f>
        <v>5</v>
      </c>
      <c r="B114" s="175" t="s">
        <v>137</v>
      </c>
      <c r="C114" s="175" t="s">
        <v>1377</v>
      </c>
      <c r="D114" s="176" t="s">
        <v>138</v>
      </c>
      <c r="E114" s="177">
        <v>3</v>
      </c>
      <c r="F114" s="178" t="str">
        <f t="shared" si="37"/>
        <v/>
      </c>
      <c r="G114" s="179"/>
      <c r="H114" s="176" t="s">
        <v>45</v>
      </c>
      <c r="I114" s="655">
        <v>0.12</v>
      </c>
      <c r="J114" s="176">
        <v>36</v>
      </c>
      <c r="K114" s="176">
        <v>504</v>
      </c>
      <c r="L114" s="176">
        <v>2520</v>
      </c>
      <c r="M114" s="181">
        <v>397.5</v>
      </c>
      <c r="N114" s="182">
        <v>79.5</v>
      </c>
      <c r="O114" s="182">
        <v>477</v>
      </c>
      <c r="P114" s="183"/>
      <c r="Q114" s="183" t="str">
        <f t="shared" si="38"/>
        <v/>
      </c>
      <c r="R114" s="176" t="s">
        <v>139</v>
      </c>
      <c r="S114" s="176" t="s">
        <v>74</v>
      </c>
      <c r="T114" s="176" t="s">
        <v>42</v>
      </c>
      <c r="U114" s="624">
        <f t="shared" si="17"/>
        <v>0</v>
      </c>
      <c r="V114" s="624">
        <f t="shared" si="18"/>
        <v>0</v>
      </c>
      <c r="W114" s="657"/>
      <c r="X114" s="184"/>
      <c r="Z114" s="184" t="s">
        <v>860</v>
      </c>
      <c r="AA114" s="174"/>
    </row>
    <row r="115" spans="1:27" s="590" customFormat="1" ht="21" thickBot="1">
      <c r="A115" s="248" t="s">
        <v>779</v>
      </c>
      <c r="B115" s="249"/>
      <c r="C115" s="250"/>
      <c r="D115" s="251"/>
      <c r="E115" s="251"/>
      <c r="F115" s="251"/>
      <c r="G115" s="252"/>
      <c r="H115" s="251"/>
      <c r="I115" s="251"/>
      <c r="J115" s="253"/>
      <c r="K115" s="253"/>
      <c r="L115" s="253"/>
      <c r="M115" s="254"/>
      <c r="N115" s="254"/>
      <c r="O115" s="255"/>
      <c r="P115" s="254"/>
      <c r="Q115" s="254"/>
      <c r="R115" s="254"/>
      <c r="S115" s="256"/>
      <c r="T115" s="255"/>
      <c r="U115" s="255"/>
      <c r="V115" s="255"/>
      <c r="W115" s="184"/>
      <c r="X115" s="257"/>
      <c r="Y115" s="257"/>
      <c r="Z115" s="257"/>
    </row>
    <row r="116" spans="1:27">
      <c r="A116" s="193" t="s">
        <v>780</v>
      </c>
      <c r="B116" s="258"/>
      <c r="C116" s="258"/>
      <c r="D116" s="259"/>
      <c r="E116" s="259"/>
      <c r="F116" s="259"/>
      <c r="G116" s="196"/>
      <c r="H116" s="259"/>
      <c r="I116" s="259"/>
      <c r="J116" s="197"/>
      <c r="K116" s="197"/>
      <c r="L116" s="197"/>
      <c r="M116" s="198"/>
      <c r="N116" s="198"/>
      <c r="O116" s="199"/>
      <c r="P116" s="198"/>
      <c r="Q116" s="198"/>
      <c r="R116" s="200"/>
      <c r="S116" s="201"/>
      <c r="T116" s="202"/>
      <c r="U116" s="203"/>
      <c r="V116" s="203"/>
      <c r="W116" s="184"/>
      <c r="X116" s="204"/>
      <c r="Y116" s="204"/>
      <c r="Z116" s="204"/>
    </row>
    <row r="117" spans="1:27">
      <c r="A117" s="174">
        <v>1</v>
      </c>
      <c r="B117" s="175" t="s">
        <v>156</v>
      </c>
      <c r="C117" s="175" t="s">
        <v>1378</v>
      </c>
      <c r="D117" s="176" t="s">
        <v>157</v>
      </c>
      <c r="E117" s="177">
        <v>3</v>
      </c>
      <c r="F117" s="178" t="str">
        <f t="shared" ref="F117:F120" si="39">IF(ISERROR(IF(G117/E117=0,"",G117/E117))=TRUE,"",IF(G117/E117=0,"",G117/E117))</f>
        <v/>
      </c>
      <c r="G117" s="179"/>
      <c r="H117" s="176" t="s">
        <v>41</v>
      </c>
      <c r="I117" s="655">
        <v>0.12</v>
      </c>
      <c r="J117" s="176">
        <v>36</v>
      </c>
      <c r="K117" s="176">
        <v>504</v>
      </c>
      <c r="L117" s="176">
        <v>2520</v>
      </c>
      <c r="M117" s="181">
        <v>397.5</v>
      </c>
      <c r="N117" s="182">
        <v>79.5</v>
      </c>
      <c r="O117" s="182">
        <v>477</v>
      </c>
      <c r="P117" s="183"/>
      <c r="Q117" s="183" t="str">
        <f t="shared" ref="Q117:Q120" si="40">IF(ISERR(IF(O117*G117=0,"",O117*G117))=TRUE,"",IF(O117*G117=0,"",O117*G117))</f>
        <v/>
      </c>
      <c r="R117" s="176" t="s">
        <v>158</v>
      </c>
      <c r="S117" s="176" t="s">
        <v>159</v>
      </c>
      <c r="T117" s="176" t="s">
        <v>42</v>
      </c>
      <c r="U117" s="624">
        <f t="shared" ref="U117:U120" si="41">IFERROR(G117*I117,"")</f>
        <v>0</v>
      </c>
      <c r="V117" s="624">
        <f t="shared" ref="V117:V120" si="42">IFERROR(G117/L117,"")</f>
        <v>0</v>
      </c>
      <c r="W117" s="657"/>
      <c r="X117" s="184"/>
      <c r="Y117" s="184"/>
      <c r="Z117" s="184" t="s">
        <v>860</v>
      </c>
      <c r="AA117" s="174"/>
    </row>
    <row r="118" spans="1:27">
      <c r="A118" s="174">
        <v>2</v>
      </c>
      <c r="B118" s="175" t="s">
        <v>160</v>
      </c>
      <c r="C118" s="175" t="s">
        <v>1379</v>
      </c>
      <c r="D118" s="176" t="s">
        <v>1192</v>
      </c>
      <c r="E118" s="177">
        <v>3</v>
      </c>
      <c r="F118" s="178" t="str">
        <f t="shared" si="39"/>
        <v/>
      </c>
      <c r="G118" s="179"/>
      <c r="H118" s="176" t="s">
        <v>44</v>
      </c>
      <c r="I118" s="655">
        <v>0.12</v>
      </c>
      <c r="J118" s="176">
        <v>36</v>
      </c>
      <c r="K118" s="176">
        <v>504</v>
      </c>
      <c r="L118" s="176">
        <v>2520</v>
      </c>
      <c r="M118" s="181">
        <v>397.5</v>
      </c>
      <c r="N118" s="182">
        <v>79.5</v>
      </c>
      <c r="O118" s="182">
        <v>477</v>
      </c>
      <c r="P118" s="678"/>
      <c r="Q118" s="183" t="str">
        <f t="shared" si="40"/>
        <v/>
      </c>
      <c r="R118" s="176" t="s">
        <v>1193</v>
      </c>
      <c r="S118" s="176" t="s">
        <v>159</v>
      </c>
      <c r="T118" s="176" t="s">
        <v>42</v>
      </c>
      <c r="U118" s="624">
        <f t="shared" si="41"/>
        <v>0</v>
      </c>
      <c r="V118" s="624">
        <f t="shared" si="42"/>
        <v>0</v>
      </c>
      <c r="W118" s="657"/>
      <c r="X118" s="375"/>
      <c r="Y118" s="375"/>
      <c r="Z118" s="375" t="s">
        <v>860</v>
      </c>
      <c r="AA118" s="174"/>
    </row>
    <row r="119" spans="1:27">
      <c r="A119" s="174">
        <v>3</v>
      </c>
      <c r="B119" s="175" t="s">
        <v>161</v>
      </c>
      <c r="C119" s="175" t="s">
        <v>1380</v>
      </c>
      <c r="D119" s="176" t="s">
        <v>1194</v>
      </c>
      <c r="E119" s="177">
        <v>3</v>
      </c>
      <c r="F119" s="178" t="str">
        <f t="shared" si="39"/>
        <v/>
      </c>
      <c r="G119" s="179"/>
      <c r="H119" s="176" t="s">
        <v>44</v>
      </c>
      <c r="I119" s="655">
        <v>0.12</v>
      </c>
      <c r="J119" s="176">
        <v>36</v>
      </c>
      <c r="K119" s="176">
        <v>504</v>
      </c>
      <c r="L119" s="176">
        <v>2520</v>
      </c>
      <c r="M119" s="181">
        <v>397.5</v>
      </c>
      <c r="N119" s="182">
        <v>79.5</v>
      </c>
      <c r="O119" s="182">
        <v>477</v>
      </c>
      <c r="P119" s="678"/>
      <c r="Q119" s="183" t="str">
        <f t="shared" si="40"/>
        <v/>
      </c>
      <c r="R119" s="176" t="s">
        <v>1195</v>
      </c>
      <c r="S119" s="176" t="s">
        <v>159</v>
      </c>
      <c r="T119" s="176" t="s">
        <v>42</v>
      </c>
      <c r="U119" s="624">
        <f t="shared" si="41"/>
        <v>0</v>
      </c>
      <c r="V119" s="624">
        <f t="shared" si="42"/>
        <v>0</v>
      </c>
      <c r="W119" s="657"/>
      <c r="X119" s="375"/>
      <c r="Y119" s="375"/>
      <c r="Z119" s="375" t="s">
        <v>860</v>
      </c>
      <c r="AA119" s="174"/>
    </row>
    <row r="120" spans="1:27">
      <c r="A120" s="174">
        <v>4</v>
      </c>
      <c r="B120" s="175" t="s">
        <v>162</v>
      </c>
      <c r="C120" s="175" t="s">
        <v>1381</v>
      </c>
      <c r="D120" s="176" t="s">
        <v>163</v>
      </c>
      <c r="E120" s="177">
        <v>3</v>
      </c>
      <c r="F120" s="178" t="str">
        <f t="shared" si="39"/>
        <v/>
      </c>
      <c r="G120" s="179"/>
      <c r="H120" s="176" t="s">
        <v>44</v>
      </c>
      <c r="I120" s="655">
        <v>0.12</v>
      </c>
      <c r="J120" s="176">
        <v>36</v>
      </c>
      <c r="K120" s="176">
        <v>504</v>
      </c>
      <c r="L120" s="176">
        <v>2520</v>
      </c>
      <c r="M120" s="181">
        <v>397.5</v>
      </c>
      <c r="N120" s="182">
        <v>79.5</v>
      </c>
      <c r="O120" s="182">
        <v>477</v>
      </c>
      <c r="P120" s="183"/>
      <c r="Q120" s="183" t="str">
        <f t="shared" si="40"/>
        <v/>
      </c>
      <c r="R120" s="176" t="s">
        <v>164</v>
      </c>
      <c r="S120" s="176" t="s">
        <v>159</v>
      </c>
      <c r="T120" s="176" t="s">
        <v>42</v>
      </c>
      <c r="U120" s="624">
        <f t="shared" si="41"/>
        <v>0</v>
      </c>
      <c r="V120" s="624">
        <f t="shared" si="42"/>
        <v>0</v>
      </c>
      <c r="W120" s="657"/>
      <c r="X120" s="184"/>
      <c r="Y120" s="184"/>
      <c r="Z120" s="184" t="s">
        <v>860</v>
      </c>
      <c r="AA120" s="174"/>
    </row>
    <row r="121" spans="1:27">
      <c r="A121" s="193" t="s">
        <v>781</v>
      </c>
      <c r="B121" s="258"/>
      <c r="C121" s="258"/>
      <c r="D121" s="259"/>
      <c r="E121" s="259"/>
      <c r="F121" s="259"/>
      <c r="G121" s="196"/>
      <c r="H121" s="259" t="s">
        <v>40</v>
      </c>
      <c r="I121" s="259" t="s">
        <v>40</v>
      </c>
      <c r="J121" s="197" t="s">
        <v>40</v>
      </c>
      <c r="K121" s="197" t="s">
        <v>40</v>
      </c>
      <c r="L121" s="197" t="s">
        <v>40</v>
      </c>
      <c r="M121" s="198"/>
      <c r="N121" s="198"/>
      <c r="O121" s="199"/>
      <c r="P121" s="198"/>
      <c r="Q121" s="198"/>
      <c r="R121" s="200" t="s">
        <v>40</v>
      </c>
      <c r="S121" s="201"/>
      <c r="T121" s="202"/>
      <c r="U121" s="203" t="str">
        <f>IFERROR(G121*I121,"")</f>
        <v/>
      </c>
      <c r="V121" s="203" t="str">
        <f>IFERROR(G121/L121,"")</f>
        <v/>
      </c>
      <c r="W121" s="657"/>
      <c r="X121" s="204"/>
      <c r="Y121" s="204"/>
      <c r="Z121" s="204"/>
    </row>
    <row r="122" spans="1:27">
      <c r="A122" s="174">
        <v>1</v>
      </c>
      <c r="B122" s="175" t="s">
        <v>165</v>
      </c>
      <c r="C122" s="175" t="s">
        <v>1382</v>
      </c>
      <c r="D122" s="176" t="s">
        <v>166</v>
      </c>
      <c r="E122" s="177">
        <v>3</v>
      </c>
      <c r="F122" s="178" t="str">
        <f t="shared" ref="F122:F131" si="43">IF(ISERROR(IF(G122/E122=0,"",G122/E122))=TRUE,"",IF(G122/E122=0,"",G122/E122))</f>
        <v/>
      </c>
      <c r="G122" s="179"/>
      <c r="H122" s="176" t="s">
        <v>45</v>
      </c>
      <c r="I122" s="655">
        <v>0.12</v>
      </c>
      <c r="J122" s="176">
        <v>36</v>
      </c>
      <c r="K122" s="176">
        <v>504</v>
      </c>
      <c r="L122" s="176">
        <v>2520</v>
      </c>
      <c r="M122" s="181">
        <v>397.5</v>
      </c>
      <c r="N122" s="182">
        <v>79.5</v>
      </c>
      <c r="O122" s="182">
        <v>477</v>
      </c>
      <c r="P122" s="183"/>
      <c r="Q122" s="183" t="str">
        <f t="shared" ref="Q122:Q131" si="44">IF(ISERR(IF(O122*G122=0,"",O122*G122))=TRUE,"",IF(O122*G122=0,"",O122*G122))</f>
        <v/>
      </c>
      <c r="R122" s="176" t="s">
        <v>167</v>
      </c>
      <c r="S122" s="176" t="s">
        <v>168</v>
      </c>
      <c r="T122" s="176" t="s">
        <v>42</v>
      </c>
      <c r="U122" s="624">
        <f t="shared" ref="U122:U131" si="45">IFERROR(G122*I122,"")</f>
        <v>0</v>
      </c>
      <c r="V122" s="624">
        <f t="shared" ref="V122:V131" si="46">IFERROR(G122/L122,"")</f>
        <v>0</v>
      </c>
      <c r="W122" s="657"/>
      <c r="X122" s="184"/>
      <c r="Y122" s="184"/>
      <c r="Z122" s="184" t="s">
        <v>860</v>
      </c>
      <c r="AA122" s="174"/>
    </row>
    <row r="123" spans="1:27">
      <c r="A123" s="174">
        <v>2</v>
      </c>
      <c r="B123" s="175" t="s">
        <v>169</v>
      </c>
      <c r="C123" s="175" t="s">
        <v>1383</v>
      </c>
      <c r="D123" s="176" t="s">
        <v>170</v>
      </c>
      <c r="E123" s="177">
        <v>3</v>
      </c>
      <c r="F123" s="178" t="str">
        <f t="shared" si="43"/>
        <v/>
      </c>
      <c r="G123" s="179" t="s">
        <v>170</v>
      </c>
      <c r="H123" s="176" t="s">
        <v>45</v>
      </c>
      <c r="I123" s="655">
        <v>0.12</v>
      </c>
      <c r="J123" s="176">
        <v>36</v>
      </c>
      <c r="K123" s="176">
        <v>504</v>
      </c>
      <c r="L123" s="176">
        <v>2520</v>
      </c>
      <c r="M123" s="181">
        <v>397.5</v>
      </c>
      <c r="N123" s="182">
        <v>79.5</v>
      </c>
      <c r="O123" s="182">
        <v>477</v>
      </c>
      <c r="P123" s="183"/>
      <c r="Q123" s="183" t="str">
        <f t="shared" si="44"/>
        <v/>
      </c>
      <c r="R123" s="176" t="s">
        <v>171</v>
      </c>
      <c r="S123" s="176" t="s">
        <v>168</v>
      </c>
      <c r="T123" s="176" t="s">
        <v>42</v>
      </c>
      <c r="U123" s="624" t="str">
        <f t="shared" si="45"/>
        <v/>
      </c>
      <c r="V123" s="624" t="str">
        <f t="shared" si="46"/>
        <v/>
      </c>
      <c r="W123" s="657"/>
      <c r="X123" s="184"/>
      <c r="Y123" s="184"/>
      <c r="Z123" s="184" t="s">
        <v>860</v>
      </c>
      <c r="AA123" s="174"/>
    </row>
    <row r="124" spans="1:27">
      <c r="A124" s="174">
        <v>3</v>
      </c>
      <c r="B124" s="175" t="s">
        <v>172</v>
      </c>
      <c r="C124" s="175" t="s">
        <v>1384</v>
      </c>
      <c r="D124" s="176" t="s">
        <v>173</v>
      </c>
      <c r="E124" s="177">
        <v>3</v>
      </c>
      <c r="F124" s="178" t="str">
        <f t="shared" si="43"/>
        <v/>
      </c>
      <c r="G124" s="179"/>
      <c r="H124" s="176" t="s">
        <v>45</v>
      </c>
      <c r="I124" s="655">
        <v>0.12</v>
      </c>
      <c r="J124" s="176">
        <v>36</v>
      </c>
      <c r="K124" s="176">
        <v>504</v>
      </c>
      <c r="L124" s="176">
        <v>2520</v>
      </c>
      <c r="M124" s="181">
        <v>397.5</v>
      </c>
      <c r="N124" s="182">
        <v>79.5</v>
      </c>
      <c r="O124" s="182">
        <v>477</v>
      </c>
      <c r="P124" s="183"/>
      <c r="Q124" s="183" t="str">
        <f t="shared" si="44"/>
        <v/>
      </c>
      <c r="R124" s="176" t="s">
        <v>174</v>
      </c>
      <c r="S124" s="176" t="s">
        <v>168</v>
      </c>
      <c r="T124" s="176" t="s">
        <v>42</v>
      </c>
      <c r="U124" s="624">
        <f t="shared" si="45"/>
        <v>0</v>
      </c>
      <c r="V124" s="624">
        <f t="shared" si="46"/>
        <v>0</v>
      </c>
      <c r="W124" s="657"/>
      <c r="X124" s="184"/>
      <c r="Y124" s="184"/>
      <c r="Z124" s="184" t="s">
        <v>860</v>
      </c>
      <c r="AA124" s="174"/>
    </row>
    <row r="125" spans="1:27">
      <c r="A125" s="174">
        <v>4</v>
      </c>
      <c r="B125" s="175" t="s">
        <v>175</v>
      </c>
      <c r="C125" s="175" t="s">
        <v>1385</v>
      </c>
      <c r="D125" s="176" t="s">
        <v>176</v>
      </c>
      <c r="E125" s="177">
        <v>3</v>
      </c>
      <c r="F125" s="178" t="str">
        <f t="shared" si="43"/>
        <v/>
      </c>
      <c r="G125" s="179" t="s">
        <v>176</v>
      </c>
      <c r="H125" s="176" t="s">
        <v>45</v>
      </c>
      <c r="I125" s="655">
        <v>0.12</v>
      </c>
      <c r="J125" s="176">
        <v>36</v>
      </c>
      <c r="K125" s="176">
        <v>504</v>
      </c>
      <c r="L125" s="176">
        <v>2520</v>
      </c>
      <c r="M125" s="181">
        <v>397.5</v>
      </c>
      <c r="N125" s="182">
        <v>79.5</v>
      </c>
      <c r="O125" s="182">
        <v>477</v>
      </c>
      <c r="P125" s="183"/>
      <c r="Q125" s="183" t="str">
        <f t="shared" si="44"/>
        <v/>
      </c>
      <c r="R125" s="176" t="s">
        <v>177</v>
      </c>
      <c r="S125" s="176" t="s">
        <v>168</v>
      </c>
      <c r="T125" s="176" t="s">
        <v>42</v>
      </c>
      <c r="U125" s="624" t="str">
        <f t="shared" si="45"/>
        <v/>
      </c>
      <c r="V125" s="624" t="str">
        <f t="shared" si="46"/>
        <v/>
      </c>
      <c r="W125" s="657"/>
      <c r="X125" s="184"/>
      <c r="Y125" s="184"/>
      <c r="Z125" s="184" t="s">
        <v>860</v>
      </c>
      <c r="AA125" s="174"/>
    </row>
    <row r="126" spans="1:27">
      <c r="A126" s="174">
        <v>5</v>
      </c>
      <c r="B126" s="175" t="s">
        <v>178</v>
      </c>
      <c r="C126" s="175" t="s">
        <v>1386</v>
      </c>
      <c r="D126" s="176" t="s">
        <v>179</v>
      </c>
      <c r="E126" s="177">
        <v>3</v>
      </c>
      <c r="F126" s="178" t="str">
        <f t="shared" si="43"/>
        <v/>
      </c>
      <c r="G126" s="179" t="s">
        <v>179</v>
      </c>
      <c r="H126" s="176" t="s">
        <v>45</v>
      </c>
      <c r="I126" s="655">
        <v>0.12</v>
      </c>
      <c r="J126" s="176">
        <v>36</v>
      </c>
      <c r="K126" s="176">
        <v>504</v>
      </c>
      <c r="L126" s="176">
        <v>2520</v>
      </c>
      <c r="M126" s="181">
        <v>397.5</v>
      </c>
      <c r="N126" s="182">
        <v>79.5</v>
      </c>
      <c r="O126" s="182">
        <v>477</v>
      </c>
      <c r="P126" s="183"/>
      <c r="Q126" s="183" t="str">
        <f t="shared" si="44"/>
        <v/>
      </c>
      <c r="R126" s="176" t="s">
        <v>180</v>
      </c>
      <c r="S126" s="176" t="s">
        <v>168</v>
      </c>
      <c r="T126" s="176" t="s">
        <v>42</v>
      </c>
      <c r="U126" s="624" t="str">
        <f t="shared" si="45"/>
        <v/>
      </c>
      <c r="V126" s="624" t="str">
        <f t="shared" si="46"/>
        <v/>
      </c>
      <c r="W126" s="657"/>
      <c r="X126" s="184"/>
      <c r="Y126" s="184"/>
      <c r="Z126" s="184" t="s">
        <v>860</v>
      </c>
      <c r="AA126" s="174"/>
    </row>
    <row r="127" spans="1:27">
      <c r="A127" s="174">
        <v>6</v>
      </c>
      <c r="B127" s="175" t="s">
        <v>181</v>
      </c>
      <c r="C127" s="175" t="s">
        <v>1387</v>
      </c>
      <c r="D127" s="176" t="s">
        <v>182</v>
      </c>
      <c r="E127" s="177">
        <v>3</v>
      </c>
      <c r="F127" s="178" t="str">
        <f t="shared" si="43"/>
        <v/>
      </c>
      <c r="G127" s="179"/>
      <c r="H127" s="176" t="s">
        <v>45</v>
      </c>
      <c r="I127" s="655">
        <v>0.12</v>
      </c>
      <c r="J127" s="176">
        <v>36</v>
      </c>
      <c r="K127" s="176">
        <v>504</v>
      </c>
      <c r="L127" s="176">
        <v>2520</v>
      </c>
      <c r="M127" s="181">
        <v>397.5</v>
      </c>
      <c r="N127" s="182">
        <v>79.5</v>
      </c>
      <c r="O127" s="182">
        <v>477</v>
      </c>
      <c r="P127" s="183"/>
      <c r="Q127" s="183" t="str">
        <f t="shared" si="44"/>
        <v/>
      </c>
      <c r="R127" s="176" t="s">
        <v>183</v>
      </c>
      <c r="S127" s="176" t="s">
        <v>168</v>
      </c>
      <c r="T127" s="176" t="s">
        <v>42</v>
      </c>
      <c r="U127" s="624">
        <f t="shared" si="45"/>
        <v>0</v>
      </c>
      <c r="V127" s="624">
        <f t="shared" si="46"/>
        <v>0</v>
      </c>
      <c r="W127" s="657"/>
      <c r="X127" s="184"/>
      <c r="Y127" s="184"/>
      <c r="Z127" s="184" t="s">
        <v>860</v>
      </c>
      <c r="AA127" s="174"/>
    </row>
    <row r="128" spans="1:27">
      <c r="A128" s="174">
        <v>7</v>
      </c>
      <c r="B128" s="175" t="s">
        <v>184</v>
      </c>
      <c r="C128" s="175" t="s">
        <v>1388</v>
      </c>
      <c r="D128" s="176" t="s">
        <v>185</v>
      </c>
      <c r="E128" s="177">
        <v>3</v>
      </c>
      <c r="F128" s="178" t="str">
        <f t="shared" si="43"/>
        <v/>
      </c>
      <c r="G128" s="179"/>
      <c r="H128" s="176" t="s">
        <v>45</v>
      </c>
      <c r="I128" s="655">
        <v>0.12</v>
      </c>
      <c r="J128" s="176">
        <v>36</v>
      </c>
      <c r="K128" s="176">
        <v>504</v>
      </c>
      <c r="L128" s="176">
        <v>2520</v>
      </c>
      <c r="M128" s="181">
        <v>397.5</v>
      </c>
      <c r="N128" s="182">
        <v>79.5</v>
      </c>
      <c r="O128" s="182">
        <v>477</v>
      </c>
      <c r="P128" s="183"/>
      <c r="Q128" s="183" t="str">
        <f t="shared" si="44"/>
        <v/>
      </c>
      <c r="R128" s="176" t="s">
        <v>186</v>
      </c>
      <c r="S128" s="176" t="s">
        <v>187</v>
      </c>
      <c r="T128" s="176" t="s">
        <v>42</v>
      </c>
      <c r="U128" s="624">
        <f t="shared" si="45"/>
        <v>0</v>
      </c>
      <c r="V128" s="624">
        <f t="shared" si="46"/>
        <v>0</v>
      </c>
      <c r="W128" s="657"/>
      <c r="X128" s="184"/>
      <c r="Y128" s="184"/>
      <c r="Z128" s="184" t="s">
        <v>860</v>
      </c>
      <c r="AA128" s="174"/>
    </row>
    <row r="129" spans="1:27">
      <c r="A129" s="174">
        <v>8</v>
      </c>
      <c r="B129" s="175" t="s">
        <v>188</v>
      </c>
      <c r="C129" s="175" t="s">
        <v>1389</v>
      </c>
      <c r="D129" s="176" t="s">
        <v>189</v>
      </c>
      <c r="E129" s="177">
        <v>3</v>
      </c>
      <c r="F129" s="178" t="str">
        <f t="shared" si="43"/>
        <v/>
      </c>
      <c r="G129" s="179"/>
      <c r="H129" s="176" t="s">
        <v>45</v>
      </c>
      <c r="I129" s="655">
        <v>0.12</v>
      </c>
      <c r="J129" s="176">
        <v>36</v>
      </c>
      <c r="K129" s="176">
        <v>504</v>
      </c>
      <c r="L129" s="176">
        <v>2520</v>
      </c>
      <c r="M129" s="181">
        <v>397.5</v>
      </c>
      <c r="N129" s="182">
        <v>79.5</v>
      </c>
      <c r="O129" s="182">
        <v>477</v>
      </c>
      <c r="P129" s="183"/>
      <c r="Q129" s="183" t="str">
        <f t="shared" si="44"/>
        <v/>
      </c>
      <c r="R129" s="176" t="s">
        <v>190</v>
      </c>
      <c r="S129" s="176" t="s">
        <v>187</v>
      </c>
      <c r="T129" s="176" t="s">
        <v>42</v>
      </c>
      <c r="U129" s="624">
        <f t="shared" si="45"/>
        <v>0</v>
      </c>
      <c r="V129" s="624">
        <f t="shared" si="46"/>
        <v>0</v>
      </c>
      <c r="W129" s="657"/>
      <c r="X129" s="184"/>
      <c r="Y129" s="184"/>
      <c r="Z129" s="184" t="s">
        <v>860</v>
      </c>
      <c r="AA129" s="174"/>
    </row>
    <row r="130" spans="1:27">
      <c r="A130" s="174">
        <v>9</v>
      </c>
      <c r="B130" s="175" t="s">
        <v>191</v>
      </c>
      <c r="C130" s="175" t="s">
        <v>1390</v>
      </c>
      <c r="D130" s="176" t="s">
        <v>192</v>
      </c>
      <c r="E130" s="177">
        <v>3</v>
      </c>
      <c r="F130" s="178" t="str">
        <f t="shared" si="43"/>
        <v/>
      </c>
      <c r="G130" s="179"/>
      <c r="H130" s="176" t="s">
        <v>45</v>
      </c>
      <c r="I130" s="655">
        <v>0.12</v>
      </c>
      <c r="J130" s="176">
        <v>36</v>
      </c>
      <c r="K130" s="176">
        <v>504</v>
      </c>
      <c r="L130" s="176">
        <v>2520</v>
      </c>
      <c r="M130" s="181">
        <v>397.5</v>
      </c>
      <c r="N130" s="182">
        <v>79.5</v>
      </c>
      <c r="O130" s="182">
        <v>477</v>
      </c>
      <c r="P130" s="183"/>
      <c r="Q130" s="183" t="str">
        <f t="shared" si="44"/>
        <v/>
      </c>
      <c r="R130" s="176" t="s">
        <v>193</v>
      </c>
      <c r="S130" s="176" t="s">
        <v>168</v>
      </c>
      <c r="T130" s="176" t="s">
        <v>42</v>
      </c>
      <c r="U130" s="624">
        <f t="shared" si="45"/>
        <v>0</v>
      </c>
      <c r="V130" s="624">
        <f t="shared" si="46"/>
        <v>0</v>
      </c>
      <c r="W130" s="657"/>
      <c r="X130" s="184"/>
      <c r="Y130" s="184"/>
      <c r="Z130" s="184" t="s">
        <v>860</v>
      </c>
      <c r="AA130" s="174"/>
    </row>
    <row r="131" spans="1:27">
      <c r="A131" s="174">
        <v>10</v>
      </c>
      <c r="B131" s="175" t="s">
        <v>194</v>
      </c>
      <c r="C131" s="175" t="s">
        <v>1391</v>
      </c>
      <c r="D131" s="176" t="s">
        <v>195</v>
      </c>
      <c r="E131" s="177">
        <v>3</v>
      </c>
      <c r="F131" s="178" t="str">
        <f t="shared" si="43"/>
        <v/>
      </c>
      <c r="G131" s="179"/>
      <c r="H131" s="176" t="s">
        <v>44</v>
      </c>
      <c r="I131" s="655">
        <v>0.12</v>
      </c>
      <c r="J131" s="176">
        <v>36</v>
      </c>
      <c r="K131" s="176">
        <v>504</v>
      </c>
      <c r="L131" s="176">
        <v>2520</v>
      </c>
      <c r="M131" s="181">
        <v>397.5</v>
      </c>
      <c r="N131" s="182">
        <v>79.5</v>
      </c>
      <c r="O131" s="182">
        <v>477</v>
      </c>
      <c r="P131" s="183"/>
      <c r="Q131" s="183" t="str">
        <f t="shared" si="44"/>
        <v/>
      </c>
      <c r="R131" s="176" t="s">
        <v>196</v>
      </c>
      <c r="S131" s="176" t="s">
        <v>168</v>
      </c>
      <c r="T131" s="176" t="s">
        <v>42</v>
      </c>
      <c r="U131" s="624">
        <f t="shared" si="45"/>
        <v>0</v>
      </c>
      <c r="V131" s="624">
        <f t="shared" si="46"/>
        <v>0</v>
      </c>
      <c r="W131" s="657"/>
      <c r="X131" s="184"/>
      <c r="Y131" s="184"/>
      <c r="Z131" s="184" t="s">
        <v>860</v>
      </c>
      <c r="AA131" s="174"/>
    </row>
    <row r="132" spans="1:27">
      <c r="A132" s="193" t="s">
        <v>782</v>
      </c>
      <c r="B132" s="258"/>
      <c r="C132" s="258"/>
      <c r="D132" s="259"/>
      <c r="E132" s="259"/>
      <c r="F132" s="259"/>
      <c r="G132" s="196"/>
      <c r="H132" s="259" t="s">
        <v>40</v>
      </c>
      <c r="I132" s="259" t="s">
        <v>40</v>
      </c>
      <c r="J132" s="197" t="s">
        <v>40</v>
      </c>
      <c r="K132" s="197" t="s">
        <v>40</v>
      </c>
      <c r="L132" s="197" t="s">
        <v>40</v>
      </c>
      <c r="M132" s="198"/>
      <c r="N132" s="198"/>
      <c r="O132" s="199"/>
      <c r="P132" s="198"/>
      <c r="Q132" s="198"/>
      <c r="R132" s="200" t="s">
        <v>40</v>
      </c>
      <c r="S132" s="201"/>
      <c r="T132" s="202"/>
      <c r="U132" s="203" t="str">
        <f>IFERROR(G132*I132,"")</f>
        <v/>
      </c>
      <c r="V132" s="203" t="str">
        <f>IFERROR(G132/L132,"")</f>
        <v/>
      </c>
      <c r="W132" s="657"/>
      <c r="X132" s="204"/>
      <c r="Y132" s="204"/>
      <c r="Z132" s="204"/>
    </row>
    <row r="133" spans="1:27">
      <c r="A133" s="174">
        <v>1</v>
      </c>
      <c r="B133" s="175" t="s">
        <v>946</v>
      </c>
      <c r="C133" s="175" t="s">
        <v>1392</v>
      </c>
      <c r="D133" s="176" t="s">
        <v>947</v>
      </c>
      <c r="E133" s="243">
        <v>3</v>
      </c>
      <c r="F133" s="178" t="str">
        <f t="shared" ref="F133:F137" si="47">IF(ISERROR(IF(G133/E133=0,"",G133/E133))=TRUE,"",IF(G133/E133=0,"",G133/E133))</f>
        <v/>
      </c>
      <c r="G133" s="179"/>
      <c r="H133" s="176" t="s">
        <v>41</v>
      </c>
      <c r="I133" s="655">
        <v>0.12</v>
      </c>
      <c r="J133" s="176">
        <v>36</v>
      </c>
      <c r="K133" s="176">
        <v>504</v>
      </c>
      <c r="L133" s="176">
        <v>2520</v>
      </c>
      <c r="M133" s="181">
        <v>397.5</v>
      </c>
      <c r="N133" s="182">
        <v>79.5</v>
      </c>
      <c r="O133" s="182">
        <v>477</v>
      </c>
      <c r="P133" s="183"/>
      <c r="Q133" s="183" t="str">
        <f t="shared" ref="Q133:Q137" si="48">IF(ISERR(IF(O133*G133=0,"",O133*G133))=TRUE,"",IF(O133*G133=0,"",O133*G133))</f>
        <v/>
      </c>
      <c r="R133" s="176" t="s">
        <v>948</v>
      </c>
      <c r="S133" s="176" t="s">
        <v>168</v>
      </c>
      <c r="T133" s="176" t="s">
        <v>42</v>
      </c>
      <c r="U133" s="624">
        <f t="shared" ref="U133:U165" si="49">IFERROR(G133*I133,"")</f>
        <v>0</v>
      </c>
      <c r="V133" s="624">
        <f t="shared" ref="V133:V165" si="50">IFERROR(G133/L133,"")</f>
        <v>0</v>
      </c>
      <c r="W133" s="657"/>
      <c r="X133" s="184"/>
      <c r="Y133" s="184"/>
      <c r="Z133" s="184" t="s">
        <v>860</v>
      </c>
      <c r="AA133" s="174"/>
    </row>
    <row r="134" spans="1:27">
      <c r="A134" s="174">
        <v>2</v>
      </c>
      <c r="B134" s="175" t="s">
        <v>949</v>
      </c>
      <c r="C134" s="175" t="s">
        <v>1393</v>
      </c>
      <c r="D134" s="176" t="s">
        <v>1196</v>
      </c>
      <c r="E134" s="243">
        <v>3</v>
      </c>
      <c r="F134" s="178" t="str">
        <f t="shared" si="47"/>
        <v/>
      </c>
      <c r="G134" s="179"/>
      <c r="H134" s="176" t="s">
        <v>41</v>
      </c>
      <c r="I134" s="655">
        <v>0.12</v>
      </c>
      <c r="J134" s="176">
        <v>36</v>
      </c>
      <c r="K134" s="176">
        <v>504</v>
      </c>
      <c r="L134" s="176">
        <v>2520</v>
      </c>
      <c r="M134" s="181">
        <v>397.5</v>
      </c>
      <c r="N134" s="182">
        <v>79.5</v>
      </c>
      <c r="O134" s="182">
        <v>477</v>
      </c>
      <c r="P134" s="678"/>
      <c r="Q134" s="183" t="str">
        <f t="shared" si="48"/>
        <v/>
      </c>
      <c r="R134" s="176" t="s">
        <v>1197</v>
      </c>
      <c r="S134" s="176" t="s">
        <v>187</v>
      </c>
      <c r="T134" s="176" t="s">
        <v>42</v>
      </c>
      <c r="U134" s="624">
        <f t="shared" si="49"/>
        <v>0</v>
      </c>
      <c r="V134" s="624">
        <f t="shared" si="50"/>
        <v>0</v>
      </c>
      <c r="W134" s="657"/>
      <c r="X134" s="375"/>
      <c r="Y134" s="375"/>
      <c r="Z134" s="375" t="s">
        <v>860</v>
      </c>
      <c r="AA134" s="174"/>
    </row>
    <row r="135" spans="1:27">
      <c r="A135" s="174">
        <v>3</v>
      </c>
      <c r="B135" s="175" t="s">
        <v>197</v>
      </c>
      <c r="C135" s="175" t="s">
        <v>1394</v>
      </c>
      <c r="D135" s="176" t="s">
        <v>198</v>
      </c>
      <c r="E135" s="177">
        <v>3</v>
      </c>
      <c r="F135" s="178" t="str">
        <f t="shared" si="47"/>
        <v/>
      </c>
      <c r="G135" s="179"/>
      <c r="H135" s="176" t="s">
        <v>44</v>
      </c>
      <c r="I135" s="655">
        <v>0.12</v>
      </c>
      <c r="J135" s="176">
        <v>36</v>
      </c>
      <c r="K135" s="176">
        <v>504</v>
      </c>
      <c r="L135" s="176">
        <v>2520</v>
      </c>
      <c r="M135" s="181">
        <v>397.5</v>
      </c>
      <c r="N135" s="182">
        <v>79.5</v>
      </c>
      <c r="O135" s="182">
        <v>477</v>
      </c>
      <c r="P135" s="183"/>
      <c r="Q135" s="183" t="str">
        <f t="shared" si="48"/>
        <v/>
      </c>
      <c r="R135" s="176" t="s">
        <v>199</v>
      </c>
      <c r="S135" s="176" t="s">
        <v>168</v>
      </c>
      <c r="T135" s="176" t="s">
        <v>42</v>
      </c>
      <c r="U135" s="624">
        <f t="shared" si="49"/>
        <v>0</v>
      </c>
      <c r="V135" s="624">
        <f t="shared" si="50"/>
        <v>0</v>
      </c>
      <c r="W135" s="657"/>
      <c r="X135" s="184"/>
      <c r="Y135" s="184"/>
      <c r="Z135" s="184" t="s">
        <v>860</v>
      </c>
      <c r="AA135" s="174"/>
    </row>
    <row r="136" spans="1:27">
      <c r="A136" s="174">
        <v>5</v>
      </c>
      <c r="B136" s="175" t="s">
        <v>950</v>
      </c>
      <c r="C136" s="175" t="s">
        <v>1395</v>
      </c>
      <c r="D136" s="176" t="s">
        <v>951</v>
      </c>
      <c r="E136" s="243">
        <v>3</v>
      </c>
      <c r="F136" s="178" t="str">
        <f t="shared" si="47"/>
        <v/>
      </c>
      <c r="G136" s="179"/>
      <c r="H136" s="176" t="s">
        <v>41</v>
      </c>
      <c r="I136" s="655">
        <v>0.12</v>
      </c>
      <c r="J136" s="176">
        <v>36</v>
      </c>
      <c r="K136" s="176">
        <v>504</v>
      </c>
      <c r="L136" s="176">
        <v>2520</v>
      </c>
      <c r="M136" s="181">
        <v>397.5</v>
      </c>
      <c r="N136" s="182">
        <v>79.5</v>
      </c>
      <c r="O136" s="182">
        <v>477</v>
      </c>
      <c r="P136" s="183"/>
      <c r="Q136" s="183" t="str">
        <f t="shared" si="48"/>
        <v/>
      </c>
      <c r="R136" s="176" t="s">
        <v>952</v>
      </c>
      <c r="S136" s="176" t="s">
        <v>168</v>
      </c>
      <c r="T136" s="176" t="s">
        <v>42</v>
      </c>
      <c r="U136" s="624">
        <f t="shared" si="49"/>
        <v>0</v>
      </c>
      <c r="V136" s="624">
        <f t="shared" si="50"/>
        <v>0</v>
      </c>
      <c r="W136" s="657"/>
      <c r="X136" s="184"/>
      <c r="Y136" s="184"/>
      <c r="Z136" s="184" t="s">
        <v>860</v>
      </c>
      <c r="AA136" s="174"/>
    </row>
    <row r="137" spans="1:27" ht="45.75" customHeight="1">
      <c r="A137" s="174">
        <v>6</v>
      </c>
      <c r="B137" s="175" t="s">
        <v>200</v>
      </c>
      <c r="C137" s="175" t="s">
        <v>1396</v>
      </c>
      <c r="D137" s="176" t="s">
        <v>201</v>
      </c>
      <c r="E137" s="177">
        <v>3</v>
      </c>
      <c r="F137" s="178" t="str">
        <f t="shared" si="47"/>
        <v/>
      </c>
      <c r="G137" s="179"/>
      <c r="H137" s="176" t="s">
        <v>41</v>
      </c>
      <c r="I137" s="655">
        <v>0.11700000000000001</v>
      </c>
      <c r="J137" s="176">
        <v>36</v>
      </c>
      <c r="K137" s="176">
        <v>504</v>
      </c>
      <c r="L137" s="176">
        <v>2520</v>
      </c>
      <c r="M137" s="181">
        <v>397.5</v>
      </c>
      <c r="N137" s="182">
        <v>79.5</v>
      </c>
      <c r="O137" s="182">
        <v>477</v>
      </c>
      <c r="P137" s="183"/>
      <c r="Q137" s="183" t="str">
        <f t="shared" si="48"/>
        <v/>
      </c>
      <c r="R137" s="176" t="s">
        <v>202</v>
      </c>
      <c r="S137" s="176" t="s">
        <v>187</v>
      </c>
      <c r="T137" s="176" t="s">
        <v>42</v>
      </c>
      <c r="U137" s="624">
        <f t="shared" si="49"/>
        <v>0</v>
      </c>
      <c r="V137" s="624">
        <f t="shared" si="50"/>
        <v>0</v>
      </c>
      <c r="W137" s="657"/>
      <c r="X137" s="184"/>
      <c r="Y137" s="184"/>
      <c r="Z137" s="184" t="s">
        <v>860</v>
      </c>
      <c r="AA137" s="174"/>
    </row>
    <row r="138" spans="1:27">
      <c r="A138" s="193" t="s">
        <v>203</v>
      </c>
      <c r="B138" s="258"/>
      <c r="C138" s="258"/>
      <c r="D138" s="259"/>
      <c r="E138" s="259"/>
      <c r="F138" s="259"/>
      <c r="G138" s="196"/>
      <c r="H138" s="259" t="s">
        <v>40</v>
      </c>
      <c r="I138" s="259" t="s">
        <v>40</v>
      </c>
      <c r="J138" s="197" t="s">
        <v>40</v>
      </c>
      <c r="K138" s="197" t="s">
        <v>40</v>
      </c>
      <c r="L138" s="197" t="s">
        <v>40</v>
      </c>
      <c r="M138" s="198"/>
      <c r="N138" s="198"/>
      <c r="O138" s="199"/>
      <c r="P138" s="198"/>
      <c r="Q138" s="198"/>
      <c r="R138" s="200" t="s">
        <v>40</v>
      </c>
      <c r="S138" s="201"/>
      <c r="T138" s="202"/>
      <c r="U138" s="203" t="str">
        <f t="shared" si="49"/>
        <v/>
      </c>
      <c r="V138" s="203" t="str">
        <f t="shared" si="50"/>
        <v/>
      </c>
      <c r="W138" s="657"/>
      <c r="X138" s="204"/>
      <c r="Y138" s="204"/>
      <c r="Z138" s="204"/>
    </row>
    <row r="139" spans="1:27" s="125" customFormat="1">
      <c r="A139" s="174">
        <v>1</v>
      </c>
      <c r="B139" s="175" t="s">
        <v>204</v>
      </c>
      <c r="C139" s="175" t="s">
        <v>1397</v>
      </c>
      <c r="D139" s="176" t="s">
        <v>1198</v>
      </c>
      <c r="E139" s="260">
        <v>3</v>
      </c>
      <c r="F139" s="178" t="str">
        <f t="shared" ref="F139:F142" si="51">IF(ISERROR(IF(G139/E139=0,"",G139/E139))=TRUE,"",IF(G139/E139=0,"",G139/E139))</f>
        <v/>
      </c>
      <c r="G139" s="179"/>
      <c r="H139" s="176" t="s">
        <v>44</v>
      </c>
      <c r="I139" s="655">
        <v>0.12</v>
      </c>
      <c r="J139" s="176">
        <v>36</v>
      </c>
      <c r="K139" s="176">
        <v>504</v>
      </c>
      <c r="L139" s="176">
        <v>2520</v>
      </c>
      <c r="M139" s="181">
        <v>397.5</v>
      </c>
      <c r="N139" s="182">
        <v>79.5</v>
      </c>
      <c r="O139" s="182">
        <v>477</v>
      </c>
      <c r="P139" s="679"/>
      <c r="Q139" s="183" t="str">
        <f t="shared" ref="Q139:Q142" si="52">IF(ISERR(IF(O139*G139=0,"",O139*G139))=TRUE,"",IF(O139*G139=0,"",O139*G139))</f>
        <v/>
      </c>
      <c r="R139" s="176" t="s">
        <v>1199</v>
      </c>
      <c r="S139" s="176" t="s">
        <v>74</v>
      </c>
      <c r="T139" s="176" t="s">
        <v>42</v>
      </c>
      <c r="U139" s="624">
        <f t="shared" si="49"/>
        <v>0</v>
      </c>
      <c r="V139" s="624">
        <f t="shared" si="50"/>
        <v>0</v>
      </c>
      <c r="W139" s="657"/>
      <c r="X139" s="375"/>
      <c r="Y139" s="375"/>
      <c r="Z139" s="375" t="s">
        <v>860</v>
      </c>
      <c r="AA139" s="174"/>
    </row>
    <row r="140" spans="1:27" s="125" customFormat="1">
      <c r="A140" s="174">
        <v>2</v>
      </c>
      <c r="B140" s="175" t="s">
        <v>205</v>
      </c>
      <c r="C140" s="175" t="s">
        <v>1398</v>
      </c>
      <c r="D140" s="176" t="s">
        <v>206</v>
      </c>
      <c r="E140" s="260">
        <v>3</v>
      </c>
      <c r="F140" s="178" t="str">
        <f t="shared" si="51"/>
        <v/>
      </c>
      <c r="G140" s="179"/>
      <c r="H140" s="176" t="s">
        <v>44</v>
      </c>
      <c r="I140" s="655">
        <v>0.12</v>
      </c>
      <c r="J140" s="176">
        <v>36</v>
      </c>
      <c r="K140" s="176">
        <v>504</v>
      </c>
      <c r="L140" s="176">
        <v>2520</v>
      </c>
      <c r="M140" s="181">
        <v>397.5</v>
      </c>
      <c r="N140" s="182">
        <v>79.5</v>
      </c>
      <c r="O140" s="182">
        <v>477</v>
      </c>
      <c r="P140" s="261"/>
      <c r="Q140" s="183" t="str">
        <f t="shared" si="52"/>
        <v/>
      </c>
      <c r="R140" s="176" t="s">
        <v>207</v>
      </c>
      <c r="S140" s="176" t="s">
        <v>73</v>
      </c>
      <c r="T140" s="176" t="s">
        <v>42</v>
      </c>
      <c r="U140" s="624">
        <f t="shared" si="49"/>
        <v>0</v>
      </c>
      <c r="V140" s="624">
        <f t="shared" si="50"/>
        <v>0</v>
      </c>
      <c r="W140" s="657"/>
      <c r="X140" s="184"/>
      <c r="Y140" s="184"/>
      <c r="Z140" s="184" t="s">
        <v>860</v>
      </c>
      <c r="AA140" s="174"/>
    </row>
    <row r="141" spans="1:27" s="125" customFormat="1">
      <c r="A141" s="174">
        <v>3</v>
      </c>
      <c r="B141" s="175" t="s">
        <v>208</v>
      </c>
      <c r="C141" s="175" t="s">
        <v>1399</v>
      </c>
      <c r="D141" s="176" t="s">
        <v>209</v>
      </c>
      <c r="E141" s="260">
        <v>3</v>
      </c>
      <c r="F141" s="178" t="str">
        <f t="shared" si="51"/>
        <v/>
      </c>
      <c r="G141" s="179"/>
      <c r="H141" s="176" t="s">
        <v>44</v>
      </c>
      <c r="I141" s="655">
        <v>0.12</v>
      </c>
      <c r="J141" s="176">
        <v>36</v>
      </c>
      <c r="K141" s="176">
        <v>504</v>
      </c>
      <c r="L141" s="176">
        <v>2520</v>
      </c>
      <c r="M141" s="181">
        <v>397.5</v>
      </c>
      <c r="N141" s="182">
        <v>79.5</v>
      </c>
      <c r="O141" s="182">
        <v>477</v>
      </c>
      <c r="P141" s="261"/>
      <c r="Q141" s="183" t="str">
        <f t="shared" si="52"/>
        <v/>
      </c>
      <c r="R141" s="176" t="s">
        <v>210</v>
      </c>
      <c r="S141" s="176" t="s">
        <v>73</v>
      </c>
      <c r="T141" s="176" t="s">
        <v>42</v>
      </c>
      <c r="U141" s="624">
        <f t="shared" si="49"/>
        <v>0</v>
      </c>
      <c r="V141" s="624">
        <f t="shared" si="50"/>
        <v>0</v>
      </c>
      <c r="W141" s="657"/>
      <c r="X141" s="184"/>
      <c r="Y141" s="184"/>
      <c r="Z141" s="184" t="s">
        <v>860</v>
      </c>
      <c r="AA141" s="174"/>
    </row>
    <row r="142" spans="1:27" s="125" customFormat="1">
      <c r="A142" s="174">
        <v>4</v>
      </c>
      <c r="B142" s="175" t="s">
        <v>211</v>
      </c>
      <c r="C142" s="175" t="s">
        <v>1400</v>
      </c>
      <c r="D142" s="176" t="s">
        <v>212</v>
      </c>
      <c r="E142" s="260">
        <v>3</v>
      </c>
      <c r="F142" s="178" t="str">
        <f t="shared" si="51"/>
        <v/>
      </c>
      <c r="G142" s="179"/>
      <c r="H142" s="176" t="s">
        <v>44</v>
      </c>
      <c r="I142" s="655">
        <v>0.12</v>
      </c>
      <c r="J142" s="176">
        <v>36</v>
      </c>
      <c r="K142" s="176">
        <v>504</v>
      </c>
      <c r="L142" s="176">
        <v>2520</v>
      </c>
      <c r="M142" s="181">
        <v>397.5</v>
      </c>
      <c r="N142" s="182">
        <v>79.5</v>
      </c>
      <c r="O142" s="182">
        <v>477</v>
      </c>
      <c r="P142" s="261"/>
      <c r="Q142" s="183" t="str">
        <f t="shared" si="52"/>
        <v/>
      </c>
      <c r="R142" s="176" t="s">
        <v>213</v>
      </c>
      <c r="S142" s="176" t="s">
        <v>73</v>
      </c>
      <c r="T142" s="176" t="s">
        <v>42</v>
      </c>
      <c r="U142" s="624">
        <f t="shared" si="49"/>
        <v>0</v>
      </c>
      <c r="V142" s="624">
        <f t="shared" si="50"/>
        <v>0</v>
      </c>
      <c r="W142" s="657"/>
      <c r="X142" s="184"/>
      <c r="Y142" s="184"/>
      <c r="Z142" s="184" t="s">
        <v>860</v>
      </c>
      <c r="AA142" s="174"/>
    </row>
    <row r="143" spans="1:27">
      <c r="A143" s="193" t="s">
        <v>240</v>
      </c>
      <c r="B143" s="258"/>
      <c r="C143" s="258"/>
      <c r="D143" s="259"/>
      <c r="E143" s="259"/>
      <c r="F143" s="259"/>
      <c r="G143" s="196"/>
      <c r="H143" s="259" t="s">
        <v>40</v>
      </c>
      <c r="I143" s="259" t="s">
        <v>40</v>
      </c>
      <c r="J143" s="197" t="s">
        <v>40</v>
      </c>
      <c r="K143" s="197" t="s">
        <v>40</v>
      </c>
      <c r="L143" s="197" t="s">
        <v>40</v>
      </c>
      <c r="M143" s="198"/>
      <c r="N143" s="198"/>
      <c r="O143" s="199"/>
      <c r="P143" s="198"/>
      <c r="Q143" s="198"/>
      <c r="R143" s="200" t="s">
        <v>40</v>
      </c>
      <c r="S143" s="201"/>
      <c r="T143" s="202"/>
      <c r="U143" s="203" t="str">
        <f t="shared" si="49"/>
        <v/>
      </c>
      <c r="V143" s="203" t="str">
        <f t="shared" si="50"/>
        <v/>
      </c>
      <c r="W143" s="657"/>
      <c r="X143" s="204"/>
      <c r="Y143" s="204"/>
      <c r="Z143" s="204"/>
    </row>
    <row r="144" spans="1:27">
      <c r="A144" s="218">
        <f>IF(ISERR(A143+1)=TRUE,1,A143+1)</f>
        <v>1</v>
      </c>
      <c r="B144" s="175" t="s">
        <v>953</v>
      </c>
      <c r="C144" s="175" t="s">
        <v>1401</v>
      </c>
      <c r="D144" s="176" t="s">
        <v>954</v>
      </c>
      <c r="E144" s="177">
        <v>3</v>
      </c>
      <c r="F144" s="178" t="str">
        <f t="shared" ref="F144" si="53">IF(ISERROR(IF(G144/E144=0,"",G144/E144))=TRUE,"",IF(G144/E144=0,"",G144/E144))</f>
        <v/>
      </c>
      <c r="G144" s="179"/>
      <c r="H144" s="176" t="s">
        <v>44</v>
      </c>
      <c r="I144" s="655">
        <v>0.12</v>
      </c>
      <c r="J144" s="176">
        <v>36</v>
      </c>
      <c r="K144" s="176">
        <v>504</v>
      </c>
      <c r="L144" s="176">
        <v>2520</v>
      </c>
      <c r="M144" s="181">
        <v>397.5</v>
      </c>
      <c r="N144" s="182">
        <v>79.5</v>
      </c>
      <c r="O144" s="182">
        <v>477</v>
      </c>
      <c r="P144" s="183"/>
      <c r="Q144" s="183" t="str">
        <f t="shared" ref="Q144" si="54">IF(ISERR(IF(O144*G144=0,"",O144*G144))=TRUE,"",IF(O144*G144=0,"",O144*G144))</f>
        <v/>
      </c>
      <c r="R144" s="176" t="s">
        <v>955</v>
      </c>
      <c r="S144" s="176" t="s">
        <v>73</v>
      </c>
      <c r="T144" s="176" t="s">
        <v>42</v>
      </c>
      <c r="U144" s="624">
        <f t="shared" si="49"/>
        <v>0</v>
      </c>
      <c r="V144" s="624">
        <f t="shared" si="50"/>
        <v>0</v>
      </c>
      <c r="W144" s="657"/>
      <c r="X144" s="184"/>
      <c r="Y144" s="184"/>
      <c r="Z144" s="184" t="s">
        <v>860</v>
      </c>
      <c r="AA144" s="174"/>
    </row>
    <row r="145" spans="1:27">
      <c r="A145" s="193" t="s">
        <v>241</v>
      </c>
      <c r="B145" s="258"/>
      <c r="C145" s="258"/>
      <c r="D145" s="232"/>
      <c r="E145" s="232"/>
      <c r="F145" s="232"/>
      <c r="G145" s="271"/>
      <c r="H145" s="232" t="s">
        <v>40</v>
      </c>
      <c r="I145" s="232" t="s">
        <v>40</v>
      </c>
      <c r="J145" s="234" t="s">
        <v>40</v>
      </c>
      <c r="K145" s="234" t="s">
        <v>40</v>
      </c>
      <c r="L145" s="234" t="s">
        <v>40</v>
      </c>
      <c r="M145" s="235"/>
      <c r="N145" s="235"/>
      <c r="O145" s="236"/>
      <c r="P145" s="235"/>
      <c r="Q145" s="235"/>
      <c r="R145" s="272" t="s">
        <v>40</v>
      </c>
      <c r="S145" s="238"/>
      <c r="T145" s="239"/>
      <c r="U145" s="240" t="str">
        <f t="shared" si="49"/>
        <v/>
      </c>
      <c r="V145" s="240" t="str">
        <f t="shared" si="50"/>
        <v/>
      </c>
      <c r="W145" s="657"/>
      <c r="X145" s="204"/>
      <c r="Y145" s="204"/>
      <c r="Z145" s="204"/>
    </row>
    <row r="146" spans="1:27">
      <c r="A146" s="174">
        <f>IF(ISERR(#REF!+1)=TRUE,1,#REF!+1)</f>
        <v>1</v>
      </c>
      <c r="B146" s="175" t="s">
        <v>242</v>
      </c>
      <c r="C146" s="175" t="s">
        <v>1402</v>
      </c>
      <c r="D146" s="176" t="s">
        <v>243</v>
      </c>
      <c r="E146" s="177">
        <v>3</v>
      </c>
      <c r="F146" s="178" t="str">
        <f t="shared" ref="F146:F151" si="55">IF(ISERROR(IF(G146/E146=0,"",G146/E146))=TRUE,"",IF(G146/E146=0,"",G146/E146))</f>
        <v/>
      </c>
      <c r="G146" s="179"/>
      <c r="H146" s="176" t="s">
        <v>45</v>
      </c>
      <c r="I146" s="655">
        <v>0.12</v>
      </c>
      <c r="J146" s="176">
        <v>36</v>
      </c>
      <c r="K146" s="176">
        <v>504</v>
      </c>
      <c r="L146" s="176">
        <v>2520</v>
      </c>
      <c r="M146" s="181">
        <v>397.5</v>
      </c>
      <c r="N146" s="182">
        <v>79.5</v>
      </c>
      <c r="O146" s="182">
        <v>477</v>
      </c>
      <c r="P146" s="183"/>
      <c r="Q146" s="183" t="str">
        <f t="shared" ref="Q146:Q151" si="56">IF(ISERR(IF(O146*G146=0,"",O146*G146))=TRUE,"",IF(O146*G146=0,"",O146*G146))</f>
        <v/>
      </c>
      <c r="R146" s="176" t="s">
        <v>244</v>
      </c>
      <c r="S146" s="176" t="s">
        <v>73</v>
      </c>
      <c r="T146" s="176" t="s">
        <v>42</v>
      </c>
      <c r="U146" s="624">
        <f t="shared" si="49"/>
        <v>0</v>
      </c>
      <c r="V146" s="624">
        <f t="shared" si="50"/>
        <v>0</v>
      </c>
      <c r="W146" s="657"/>
      <c r="X146" s="184"/>
      <c r="Y146" s="184"/>
      <c r="Z146" s="184" t="s">
        <v>860</v>
      </c>
      <c r="AA146" s="174"/>
    </row>
    <row r="147" spans="1:27">
      <c r="A147" s="174">
        <v>2</v>
      </c>
      <c r="B147" s="175" t="s">
        <v>956</v>
      </c>
      <c r="C147" s="175" t="s">
        <v>1403</v>
      </c>
      <c r="D147" s="176" t="s">
        <v>957</v>
      </c>
      <c r="E147" s="177">
        <v>3</v>
      </c>
      <c r="F147" s="178" t="str">
        <f t="shared" si="55"/>
        <v/>
      </c>
      <c r="G147" s="179"/>
      <c r="H147" s="176" t="s">
        <v>45</v>
      </c>
      <c r="I147" s="655">
        <v>0.12</v>
      </c>
      <c r="J147" s="176">
        <v>36</v>
      </c>
      <c r="K147" s="176">
        <v>504</v>
      </c>
      <c r="L147" s="176">
        <v>2520</v>
      </c>
      <c r="M147" s="181">
        <v>397.5</v>
      </c>
      <c r="N147" s="182">
        <v>79.5</v>
      </c>
      <c r="O147" s="182">
        <v>477</v>
      </c>
      <c r="P147" s="183"/>
      <c r="Q147" s="183" t="str">
        <f t="shared" si="56"/>
        <v/>
      </c>
      <c r="R147" s="176" t="s">
        <v>958</v>
      </c>
      <c r="S147" s="176" t="s">
        <v>73</v>
      </c>
      <c r="T147" s="176" t="s">
        <v>42</v>
      </c>
      <c r="U147" s="624">
        <f t="shared" si="49"/>
        <v>0</v>
      </c>
      <c r="V147" s="624">
        <f t="shared" si="50"/>
        <v>0</v>
      </c>
      <c r="W147" s="657"/>
      <c r="X147" s="184"/>
      <c r="Y147" s="184"/>
      <c r="Z147" s="184" t="s">
        <v>860</v>
      </c>
      <c r="AA147" s="174"/>
    </row>
    <row r="148" spans="1:27">
      <c r="A148" s="174">
        <v>3</v>
      </c>
      <c r="B148" s="175" t="s">
        <v>959</v>
      </c>
      <c r="C148" s="175" t="s">
        <v>1404</v>
      </c>
      <c r="D148" s="176" t="s">
        <v>960</v>
      </c>
      <c r="E148" s="177">
        <v>3</v>
      </c>
      <c r="F148" s="178" t="str">
        <f t="shared" si="55"/>
        <v/>
      </c>
      <c r="G148" s="179"/>
      <c r="H148" s="176" t="s">
        <v>45</v>
      </c>
      <c r="I148" s="655">
        <v>0.12</v>
      </c>
      <c r="J148" s="176">
        <v>36</v>
      </c>
      <c r="K148" s="176">
        <v>504</v>
      </c>
      <c r="L148" s="176">
        <v>2520</v>
      </c>
      <c r="M148" s="181">
        <v>397.5</v>
      </c>
      <c r="N148" s="182">
        <v>79.5</v>
      </c>
      <c r="O148" s="182">
        <v>477</v>
      </c>
      <c r="P148" s="183"/>
      <c r="Q148" s="183" t="str">
        <f t="shared" si="56"/>
        <v/>
      </c>
      <c r="R148" s="176" t="s">
        <v>961</v>
      </c>
      <c r="S148" s="176" t="s">
        <v>73</v>
      </c>
      <c r="T148" s="176" t="s">
        <v>42</v>
      </c>
      <c r="U148" s="624">
        <f t="shared" si="49"/>
        <v>0</v>
      </c>
      <c r="V148" s="624">
        <f t="shared" si="50"/>
        <v>0</v>
      </c>
      <c r="W148" s="657"/>
      <c r="X148" s="184"/>
      <c r="Y148" s="184"/>
      <c r="Z148" s="184" t="s">
        <v>860</v>
      </c>
      <c r="AA148" s="174"/>
    </row>
    <row r="149" spans="1:27">
      <c r="A149" s="174">
        <v>4</v>
      </c>
      <c r="B149" s="175" t="s">
        <v>245</v>
      </c>
      <c r="C149" s="175" t="s">
        <v>1405</v>
      </c>
      <c r="D149" s="176" t="s">
        <v>246</v>
      </c>
      <c r="E149" s="177">
        <v>3</v>
      </c>
      <c r="F149" s="178" t="str">
        <f t="shared" si="55"/>
        <v/>
      </c>
      <c r="G149" s="179"/>
      <c r="H149" s="176" t="s">
        <v>45</v>
      </c>
      <c r="I149" s="655">
        <v>0.12</v>
      </c>
      <c r="J149" s="176">
        <v>36</v>
      </c>
      <c r="K149" s="176">
        <v>504</v>
      </c>
      <c r="L149" s="176">
        <v>2520</v>
      </c>
      <c r="M149" s="181">
        <v>397.5</v>
      </c>
      <c r="N149" s="182">
        <v>79.5</v>
      </c>
      <c r="O149" s="182">
        <v>477</v>
      </c>
      <c r="P149" s="183"/>
      <c r="Q149" s="183" t="str">
        <f t="shared" si="56"/>
        <v/>
      </c>
      <c r="R149" s="176" t="s">
        <v>247</v>
      </c>
      <c r="S149" s="176" t="s">
        <v>74</v>
      </c>
      <c r="T149" s="176" t="s">
        <v>42</v>
      </c>
      <c r="U149" s="624">
        <f t="shared" si="49"/>
        <v>0</v>
      </c>
      <c r="V149" s="624">
        <f t="shared" si="50"/>
        <v>0</v>
      </c>
      <c r="W149" s="657"/>
      <c r="X149" s="184"/>
      <c r="Y149" s="184"/>
      <c r="Z149" s="184" t="s">
        <v>860</v>
      </c>
      <c r="AA149" s="174"/>
    </row>
    <row r="150" spans="1:27">
      <c r="A150" s="174">
        <v>5</v>
      </c>
      <c r="B150" s="175" t="s">
        <v>248</v>
      </c>
      <c r="C150" s="175" t="s">
        <v>1406</v>
      </c>
      <c r="D150" s="176" t="s">
        <v>249</v>
      </c>
      <c r="E150" s="177">
        <v>3</v>
      </c>
      <c r="F150" s="178" t="str">
        <f t="shared" si="55"/>
        <v/>
      </c>
      <c r="G150" s="179"/>
      <c r="H150" s="176" t="s">
        <v>44</v>
      </c>
      <c r="I150" s="655">
        <v>0.12</v>
      </c>
      <c r="J150" s="176">
        <v>36</v>
      </c>
      <c r="K150" s="176">
        <v>504</v>
      </c>
      <c r="L150" s="176">
        <v>2520</v>
      </c>
      <c r="M150" s="181">
        <v>397.5</v>
      </c>
      <c r="N150" s="182">
        <v>79.5</v>
      </c>
      <c r="O150" s="182">
        <v>477</v>
      </c>
      <c r="P150" s="183"/>
      <c r="Q150" s="183" t="str">
        <f t="shared" si="56"/>
        <v/>
      </c>
      <c r="R150" s="176" t="s">
        <v>250</v>
      </c>
      <c r="S150" s="176" t="s">
        <v>74</v>
      </c>
      <c r="T150" s="176" t="s">
        <v>42</v>
      </c>
      <c r="U150" s="624">
        <f t="shared" si="49"/>
        <v>0</v>
      </c>
      <c r="V150" s="624">
        <f t="shared" si="50"/>
        <v>0</v>
      </c>
      <c r="W150" s="657"/>
      <c r="X150" s="184"/>
      <c r="Y150" s="184"/>
      <c r="Z150" s="184" t="s">
        <v>860</v>
      </c>
      <c r="AA150" s="174"/>
    </row>
    <row r="151" spans="1:27">
      <c r="A151" s="174">
        <v>6</v>
      </c>
      <c r="B151" s="175" t="s">
        <v>962</v>
      </c>
      <c r="C151" s="175" t="s">
        <v>1407</v>
      </c>
      <c r="D151" s="176" t="s">
        <v>963</v>
      </c>
      <c r="E151" s="177">
        <v>3</v>
      </c>
      <c r="F151" s="178" t="str">
        <f t="shared" si="55"/>
        <v/>
      </c>
      <c r="G151" s="179"/>
      <c r="H151" s="176" t="s">
        <v>45</v>
      </c>
      <c r="I151" s="655">
        <v>0.12</v>
      </c>
      <c r="J151" s="176">
        <v>36</v>
      </c>
      <c r="K151" s="176">
        <v>504</v>
      </c>
      <c r="L151" s="176">
        <v>2520</v>
      </c>
      <c r="M151" s="181">
        <v>397.5</v>
      </c>
      <c r="N151" s="182">
        <v>79.5</v>
      </c>
      <c r="O151" s="182">
        <v>477</v>
      </c>
      <c r="P151" s="183"/>
      <c r="Q151" s="183" t="str">
        <f t="shared" si="56"/>
        <v/>
      </c>
      <c r="R151" s="176" t="s">
        <v>964</v>
      </c>
      <c r="S151" s="176" t="s">
        <v>74</v>
      </c>
      <c r="T151" s="176" t="s">
        <v>42</v>
      </c>
      <c r="U151" s="624">
        <f t="shared" si="49"/>
        <v>0</v>
      </c>
      <c r="V151" s="624">
        <f t="shared" si="50"/>
        <v>0</v>
      </c>
      <c r="W151" s="657"/>
      <c r="X151" s="184"/>
      <c r="Y151" s="184"/>
      <c r="Z151" s="184" t="s">
        <v>860</v>
      </c>
      <c r="AA151" s="174"/>
    </row>
    <row r="152" spans="1:27">
      <c r="A152" s="193" t="s">
        <v>251</v>
      </c>
      <c r="B152" s="273"/>
      <c r="C152" s="273"/>
      <c r="D152" s="274"/>
      <c r="E152" s="274"/>
      <c r="F152" s="274"/>
      <c r="G152" s="196"/>
      <c r="H152" s="274" t="s">
        <v>40</v>
      </c>
      <c r="I152" s="274" t="s">
        <v>40</v>
      </c>
      <c r="J152" s="275" t="s">
        <v>40</v>
      </c>
      <c r="K152" s="275" t="s">
        <v>40</v>
      </c>
      <c r="L152" s="275" t="s">
        <v>40</v>
      </c>
      <c r="M152" s="275"/>
      <c r="N152" s="275"/>
      <c r="O152" s="276"/>
      <c r="P152" s="275"/>
      <c r="Q152" s="275"/>
      <c r="R152" s="277" t="s">
        <v>40</v>
      </c>
      <c r="S152" s="201"/>
      <c r="T152" s="201"/>
      <c r="U152" s="278" t="str">
        <f t="shared" si="49"/>
        <v/>
      </c>
      <c r="V152" s="278" t="str">
        <f t="shared" si="50"/>
        <v/>
      </c>
      <c r="W152" s="657"/>
      <c r="X152" s="279"/>
      <c r="Y152" s="279"/>
      <c r="Z152" s="279"/>
    </row>
    <row r="153" spans="1:27">
      <c r="A153" s="174">
        <f>IF(ISERR(#REF!+1)=TRUE,1,#REF!+1)</f>
        <v>1</v>
      </c>
      <c r="B153" s="175" t="s">
        <v>252</v>
      </c>
      <c r="C153" s="175" t="s">
        <v>1408</v>
      </c>
      <c r="D153" s="176" t="s">
        <v>253</v>
      </c>
      <c r="E153" s="177">
        <v>3</v>
      </c>
      <c r="F153" s="178" t="str">
        <f t="shared" ref="F153:F155" si="57">IF(ISERROR(IF(G153/E153=0,"",G153/E153))=TRUE,"",IF(G153/E153=0,"",G153/E153))</f>
        <v/>
      </c>
      <c r="G153" s="179"/>
      <c r="H153" s="176" t="s">
        <v>45</v>
      </c>
      <c r="I153" s="655">
        <v>0.12</v>
      </c>
      <c r="J153" s="176">
        <v>36</v>
      </c>
      <c r="K153" s="176">
        <v>504</v>
      </c>
      <c r="L153" s="176">
        <v>2520</v>
      </c>
      <c r="M153" s="181">
        <v>397.5</v>
      </c>
      <c r="N153" s="182">
        <v>79.5</v>
      </c>
      <c r="O153" s="182">
        <v>477</v>
      </c>
      <c r="P153" s="183"/>
      <c r="Q153" s="183" t="str">
        <f t="shared" ref="Q153:Q155" si="58">IF(ISERR(IF(O153*G153=0,"",O153*G153))=TRUE,"",IF(O153*G153=0,"",O153*G153))</f>
        <v/>
      </c>
      <c r="R153" s="176" t="s">
        <v>254</v>
      </c>
      <c r="S153" s="176" t="s">
        <v>73</v>
      </c>
      <c r="T153" s="176" t="s">
        <v>42</v>
      </c>
      <c r="U153" s="624">
        <f t="shared" si="49"/>
        <v>0</v>
      </c>
      <c r="V153" s="624">
        <f t="shared" si="50"/>
        <v>0</v>
      </c>
      <c r="W153" s="657"/>
      <c r="X153" s="184"/>
      <c r="Y153" s="184"/>
      <c r="Z153" s="184" t="s">
        <v>860</v>
      </c>
      <c r="AA153" s="174"/>
    </row>
    <row r="154" spans="1:27">
      <c r="A154" s="174">
        <v>2</v>
      </c>
      <c r="B154" s="175" t="s">
        <v>255</v>
      </c>
      <c r="C154" s="175" t="s">
        <v>1409</v>
      </c>
      <c r="D154" s="176" t="s">
        <v>256</v>
      </c>
      <c r="E154" s="177">
        <v>3</v>
      </c>
      <c r="F154" s="178" t="str">
        <f t="shared" si="57"/>
        <v/>
      </c>
      <c r="G154" s="179"/>
      <c r="H154" s="176" t="s">
        <v>45</v>
      </c>
      <c r="I154" s="655">
        <v>0.12</v>
      </c>
      <c r="J154" s="176">
        <v>36</v>
      </c>
      <c r="K154" s="176">
        <v>504</v>
      </c>
      <c r="L154" s="176">
        <v>2520</v>
      </c>
      <c r="M154" s="181">
        <v>397.5</v>
      </c>
      <c r="N154" s="182">
        <v>79.5</v>
      </c>
      <c r="O154" s="182">
        <v>477</v>
      </c>
      <c r="P154" s="183"/>
      <c r="Q154" s="183" t="str">
        <f t="shared" si="58"/>
        <v/>
      </c>
      <c r="R154" s="176" t="s">
        <v>257</v>
      </c>
      <c r="S154" s="176" t="s">
        <v>73</v>
      </c>
      <c r="T154" s="176" t="s">
        <v>42</v>
      </c>
      <c r="U154" s="624">
        <f t="shared" si="49"/>
        <v>0</v>
      </c>
      <c r="V154" s="624">
        <f t="shared" si="50"/>
        <v>0</v>
      </c>
      <c r="W154" s="657"/>
      <c r="X154" s="184"/>
      <c r="Y154" s="184"/>
      <c r="Z154" s="184" t="s">
        <v>860</v>
      </c>
      <c r="AA154" s="174"/>
    </row>
    <row r="155" spans="1:27">
      <c r="A155" s="174">
        <v>3</v>
      </c>
      <c r="B155" s="175" t="s">
        <v>258</v>
      </c>
      <c r="C155" s="175" t="s">
        <v>1410</v>
      </c>
      <c r="D155" s="176" t="s">
        <v>259</v>
      </c>
      <c r="E155" s="177">
        <v>3</v>
      </c>
      <c r="F155" s="178" t="str">
        <f t="shared" si="57"/>
        <v/>
      </c>
      <c r="G155" s="179"/>
      <c r="H155" s="176" t="s">
        <v>45</v>
      </c>
      <c r="I155" s="655">
        <v>0.12</v>
      </c>
      <c r="J155" s="176">
        <v>36</v>
      </c>
      <c r="K155" s="176">
        <v>504</v>
      </c>
      <c r="L155" s="176">
        <v>2520</v>
      </c>
      <c r="M155" s="181">
        <v>397.5</v>
      </c>
      <c r="N155" s="182">
        <v>79.5</v>
      </c>
      <c r="O155" s="182">
        <v>477</v>
      </c>
      <c r="P155" s="183"/>
      <c r="Q155" s="183" t="str">
        <f t="shared" si="58"/>
        <v/>
      </c>
      <c r="R155" s="176" t="s">
        <v>260</v>
      </c>
      <c r="S155" s="176" t="s">
        <v>74</v>
      </c>
      <c r="T155" s="176" t="s">
        <v>42</v>
      </c>
      <c r="U155" s="624">
        <f t="shared" si="49"/>
        <v>0</v>
      </c>
      <c r="V155" s="624">
        <f t="shared" si="50"/>
        <v>0</v>
      </c>
      <c r="W155" s="657"/>
      <c r="X155" s="184"/>
      <c r="Y155" s="184"/>
      <c r="Z155" s="184" t="s">
        <v>860</v>
      </c>
      <c r="AA155" s="174"/>
    </row>
    <row r="156" spans="1:27">
      <c r="A156" s="193" t="s">
        <v>261</v>
      </c>
      <c r="B156" s="273"/>
      <c r="C156" s="273"/>
      <c r="D156" s="274"/>
      <c r="E156" s="274"/>
      <c r="F156" s="274"/>
      <c r="G156" s="196"/>
      <c r="H156" s="274" t="s">
        <v>40</v>
      </c>
      <c r="I156" s="274" t="s">
        <v>40</v>
      </c>
      <c r="J156" s="275" t="s">
        <v>40</v>
      </c>
      <c r="K156" s="275" t="s">
        <v>40</v>
      </c>
      <c r="L156" s="275" t="s">
        <v>40</v>
      </c>
      <c r="M156" s="275"/>
      <c r="N156" s="275"/>
      <c r="O156" s="276"/>
      <c r="P156" s="275"/>
      <c r="Q156" s="275"/>
      <c r="R156" s="277" t="s">
        <v>40</v>
      </c>
      <c r="S156" s="201"/>
      <c r="T156" s="201"/>
      <c r="U156" s="278" t="str">
        <f t="shared" si="49"/>
        <v/>
      </c>
      <c r="V156" s="278" t="str">
        <f t="shared" si="50"/>
        <v/>
      </c>
      <c r="W156" s="657"/>
      <c r="X156" s="279"/>
      <c r="Y156" s="279"/>
      <c r="Z156" s="279"/>
    </row>
    <row r="157" spans="1:27">
      <c r="A157" s="218">
        <f>IF(ISERR(#REF!+1)=TRUE,1,#REF!+1)</f>
        <v>1</v>
      </c>
      <c r="B157" s="175" t="s">
        <v>1200</v>
      </c>
      <c r="C157" s="175" t="s">
        <v>1411</v>
      </c>
      <c r="D157" s="176" t="s">
        <v>1201</v>
      </c>
      <c r="E157" s="177">
        <v>3</v>
      </c>
      <c r="F157" s="178" t="str">
        <f t="shared" ref="F157:F159" si="59">IF(ISERROR(IF(G157/E157=0,"",G157/E157))=TRUE,"",IF(G157/E157=0,"",G157/E157))</f>
        <v/>
      </c>
      <c r="G157" s="179"/>
      <c r="H157" s="176" t="s">
        <v>44</v>
      </c>
      <c r="I157" s="655">
        <v>0.12</v>
      </c>
      <c r="J157" s="176">
        <v>36</v>
      </c>
      <c r="K157" s="176">
        <v>504</v>
      </c>
      <c r="L157" s="176">
        <v>2520</v>
      </c>
      <c r="M157" s="181">
        <v>397.5</v>
      </c>
      <c r="N157" s="182">
        <v>79.5</v>
      </c>
      <c r="O157" s="182">
        <v>477</v>
      </c>
      <c r="P157" s="183"/>
      <c r="Q157" s="183" t="str">
        <f t="shared" ref="Q157:Q159" si="60">IF(ISERR(IF(O157*G157=0,"",O157*G157))=TRUE,"",IF(O157*G157=0,"",O157*G157))</f>
        <v/>
      </c>
      <c r="R157" s="176" t="s">
        <v>1202</v>
      </c>
      <c r="S157" s="176" t="s">
        <v>73</v>
      </c>
      <c r="T157" s="176" t="s">
        <v>42</v>
      </c>
      <c r="U157" s="624">
        <f t="shared" si="49"/>
        <v>0</v>
      </c>
      <c r="V157" s="624">
        <f t="shared" si="50"/>
        <v>0</v>
      </c>
      <c r="W157" s="657"/>
      <c r="X157" s="184"/>
      <c r="Y157" s="184"/>
      <c r="Z157" s="184" t="s">
        <v>860</v>
      </c>
      <c r="AA157" s="174"/>
    </row>
    <row r="158" spans="1:27">
      <c r="A158" s="218">
        <v>2</v>
      </c>
      <c r="B158" s="175" t="s">
        <v>262</v>
      </c>
      <c r="C158" s="175" t="s">
        <v>1412</v>
      </c>
      <c r="D158" s="176" t="s">
        <v>263</v>
      </c>
      <c r="E158" s="177">
        <v>3</v>
      </c>
      <c r="F158" s="178" t="str">
        <f t="shared" si="59"/>
        <v/>
      </c>
      <c r="G158" s="179"/>
      <c r="H158" s="176" t="s">
        <v>44</v>
      </c>
      <c r="I158" s="655">
        <v>0.12</v>
      </c>
      <c r="J158" s="176">
        <v>36</v>
      </c>
      <c r="K158" s="176">
        <v>504</v>
      </c>
      <c r="L158" s="176">
        <v>2520</v>
      </c>
      <c r="M158" s="181">
        <v>397.5</v>
      </c>
      <c r="N158" s="182">
        <v>79.5</v>
      </c>
      <c r="O158" s="182">
        <v>477</v>
      </c>
      <c r="P158" s="183"/>
      <c r="Q158" s="183" t="str">
        <f t="shared" si="60"/>
        <v/>
      </c>
      <c r="R158" s="176" t="s">
        <v>264</v>
      </c>
      <c r="S158" s="176" t="s">
        <v>74</v>
      </c>
      <c r="T158" s="176" t="s">
        <v>42</v>
      </c>
      <c r="U158" s="624">
        <f t="shared" si="49"/>
        <v>0</v>
      </c>
      <c r="V158" s="624">
        <f t="shared" si="50"/>
        <v>0</v>
      </c>
      <c r="W158" s="657"/>
      <c r="X158" s="184"/>
      <c r="Y158" s="184"/>
      <c r="Z158" s="184" t="s">
        <v>860</v>
      </c>
      <c r="AA158" s="174"/>
    </row>
    <row r="159" spans="1:27">
      <c r="A159" s="174">
        <v>3</v>
      </c>
      <c r="B159" s="175" t="s">
        <v>265</v>
      </c>
      <c r="C159" s="175" t="s">
        <v>1413</v>
      </c>
      <c r="D159" s="176" t="s">
        <v>266</v>
      </c>
      <c r="E159" s="177">
        <v>3</v>
      </c>
      <c r="F159" s="178" t="str">
        <f t="shared" si="59"/>
        <v/>
      </c>
      <c r="G159" s="179"/>
      <c r="H159" s="176" t="s">
        <v>45</v>
      </c>
      <c r="I159" s="655">
        <v>0.12</v>
      </c>
      <c r="J159" s="176">
        <v>36</v>
      </c>
      <c r="K159" s="176">
        <v>504</v>
      </c>
      <c r="L159" s="176">
        <v>2520</v>
      </c>
      <c r="M159" s="181">
        <v>397.5</v>
      </c>
      <c r="N159" s="182">
        <v>79.5</v>
      </c>
      <c r="O159" s="182">
        <v>477</v>
      </c>
      <c r="P159" s="183"/>
      <c r="Q159" s="183" t="str">
        <f t="shared" si="60"/>
        <v/>
      </c>
      <c r="R159" s="176" t="s">
        <v>267</v>
      </c>
      <c r="S159" s="176" t="s">
        <v>74</v>
      </c>
      <c r="T159" s="176" t="s">
        <v>42</v>
      </c>
      <c r="U159" s="624">
        <f t="shared" si="49"/>
        <v>0</v>
      </c>
      <c r="V159" s="624">
        <f t="shared" si="50"/>
        <v>0</v>
      </c>
      <c r="W159" s="657"/>
      <c r="X159" s="184"/>
      <c r="Y159" s="184"/>
      <c r="Z159" s="184" t="s">
        <v>860</v>
      </c>
      <c r="AA159" s="174"/>
    </row>
    <row r="160" spans="1:27">
      <c r="A160" s="193" t="s">
        <v>268</v>
      </c>
      <c r="B160" s="194"/>
      <c r="C160" s="194"/>
      <c r="D160" s="195"/>
      <c r="E160" s="195"/>
      <c r="F160" s="195"/>
      <c r="G160" s="196"/>
      <c r="H160" s="195" t="s">
        <v>40</v>
      </c>
      <c r="I160" s="195" t="s">
        <v>40</v>
      </c>
      <c r="J160" s="197" t="s">
        <v>40</v>
      </c>
      <c r="K160" s="197" t="s">
        <v>40</v>
      </c>
      <c r="L160" s="197" t="s">
        <v>40</v>
      </c>
      <c r="M160" s="198"/>
      <c r="N160" s="198"/>
      <c r="O160" s="199"/>
      <c r="P160" s="198"/>
      <c r="Q160" s="198"/>
      <c r="R160" s="200" t="s">
        <v>40</v>
      </c>
      <c r="S160" s="201"/>
      <c r="T160" s="202"/>
      <c r="U160" s="203" t="str">
        <f t="shared" si="49"/>
        <v/>
      </c>
      <c r="V160" s="203" t="str">
        <f t="shared" si="50"/>
        <v/>
      </c>
      <c r="W160" s="657"/>
      <c r="X160" s="204"/>
      <c r="Y160" s="204"/>
      <c r="Z160" s="204"/>
    </row>
    <row r="161" spans="1:27" ht="39.75">
      <c r="A161" s="218">
        <v>1</v>
      </c>
      <c r="B161" s="175" t="s">
        <v>269</v>
      </c>
      <c r="C161" s="175" t="s">
        <v>1414</v>
      </c>
      <c r="D161" s="176" t="s">
        <v>270</v>
      </c>
      <c r="E161" s="177">
        <v>3</v>
      </c>
      <c r="F161" s="178" t="str">
        <f t="shared" ref="F161:F165" si="61">IF(ISERROR(IF(G161/E161=0,"",G161/E161))=TRUE,"",IF(G161/E161=0,"",G161/E161))</f>
        <v/>
      </c>
      <c r="G161" s="179"/>
      <c r="H161" s="176" t="s">
        <v>45</v>
      </c>
      <c r="I161" s="655">
        <v>0.12</v>
      </c>
      <c r="J161" s="176">
        <v>36</v>
      </c>
      <c r="K161" s="176">
        <v>504</v>
      </c>
      <c r="L161" s="176">
        <v>2520</v>
      </c>
      <c r="M161" s="181">
        <v>397.5</v>
      </c>
      <c r="N161" s="182">
        <v>79.5</v>
      </c>
      <c r="O161" s="182">
        <v>477</v>
      </c>
      <c r="P161" s="183"/>
      <c r="Q161" s="183" t="str">
        <f t="shared" ref="Q161:Q165" si="62">IF(ISERR(IF(O161*G161=0,"",O161*G161))=TRUE,"",IF(O161*G161=0,"",O161*G161))</f>
        <v/>
      </c>
      <c r="R161" s="176" t="s">
        <v>271</v>
      </c>
      <c r="S161" s="176" t="s">
        <v>74</v>
      </c>
      <c r="T161" s="176" t="s">
        <v>42</v>
      </c>
      <c r="U161" s="624">
        <f t="shared" si="49"/>
        <v>0</v>
      </c>
      <c r="V161" s="624">
        <f t="shared" si="50"/>
        <v>0</v>
      </c>
      <c r="W161" s="657"/>
      <c r="X161" s="184"/>
      <c r="Y161" s="184"/>
      <c r="Z161" s="184" t="s">
        <v>860</v>
      </c>
      <c r="AA161" s="174"/>
    </row>
    <row r="162" spans="1:27">
      <c r="A162" s="174">
        <v>2</v>
      </c>
      <c r="B162" s="175" t="s">
        <v>272</v>
      </c>
      <c r="C162" s="175" t="s">
        <v>1415</v>
      </c>
      <c r="D162" s="176" t="s">
        <v>273</v>
      </c>
      <c r="E162" s="177">
        <v>3</v>
      </c>
      <c r="F162" s="178" t="str">
        <f t="shared" si="61"/>
        <v/>
      </c>
      <c r="G162" s="179" t="s">
        <v>273</v>
      </c>
      <c r="H162" s="176" t="s">
        <v>45</v>
      </c>
      <c r="I162" s="655">
        <v>0.12</v>
      </c>
      <c r="J162" s="176">
        <v>36</v>
      </c>
      <c r="K162" s="176">
        <v>504</v>
      </c>
      <c r="L162" s="176">
        <v>2520</v>
      </c>
      <c r="M162" s="181">
        <v>397.5</v>
      </c>
      <c r="N162" s="182">
        <v>79.5</v>
      </c>
      <c r="O162" s="182">
        <v>477</v>
      </c>
      <c r="P162" s="183"/>
      <c r="Q162" s="183" t="str">
        <f t="shared" si="62"/>
        <v/>
      </c>
      <c r="R162" s="176" t="s">
        <v>274</v>
      </c>
      <c r="S162" s="176" t="s">
        <v>73</v>
      </c>
      <c r="T162" s="176" t="s">
        <v>42</v>
      </c>
      <c r="U162" s="624" t="str">
        <f t="shared" si="49"/>
        <v/>
      </c>
      <c r="V162" s="624" t="str">
        <f t="shared" si="50"/>
        <v/>
      </c>
      <c r="W162" s="657"/>
      <c r="X162" s="184"/>
      <c r="Y162" s="184"/>
      <c r="Z162" s="184" t="s">
        <v>860</v>
      </c>
      <c r="AA162" s="174"/>
    </row>
    <row r="163" spans="1:27">
      <c r="A163" s="174">
        <v>3</v>
      </c>
      <c r="B163" s="175" t="s">
        <v>275</v>
      </c>
      <c r="C163" s="175" t="s">
        <v>1416</v>
      </c>
      <c r="D163" s="176" t="s">
        <v>276</v>
      </c>
      <c r="E163" s="177">
        <v>3</v>
      </c>
      <c r="F163" s="178" t="str">
        <f t="shared" si="61"/>
        <v/>
      </c>
      <c r="G163" s="179"/>
      <c r="H163" s="176" t="s">
        <v>45</v>
      </c>
      <c r="I163" s="655">
        <v>0.12</v>
      </c>
      <c r="J163" s="176">
        <v>36</v>
      </c>
      <c r="K163" s="176">
        <v>504</v>
      </c>
      <c r="L163" s="176">
        <v>2520</v>
      </c>
      <c r="M163" s="181">
        <v>397.5</v>
      </c>
      <c r="N163" s="182">
        <v>79.5</v>
      </c>
      <c r="O163" s="182">
        <v>477</v>
      </c>
      <c r="P163" s="183"/>
      <c r="Q163" s="183" t="str">
        <f t="shared" si="62"/>
        <v/>
      </c>
      <c r="R163" s="176" t="s">
        <v>277</v>
      </c>
      <c r="S163" s="176" t="s">
        <v>74</v>
      </c>
      <c r="T163" s="176" t="s">
        <v>42</v>
      </c>
      <c r="U163" s="624">
        <f t="shared" si="49"/>
        <v>0</v>
      </c>
      <c r="V163" s="624">
        <f t="shared" si="50"/>
        <v>0</v>
      </c>
      <c r="W163" s="657"/>
      <c r="X163" s="184"/>
      <c r="Y163" s="184"/>
      <c r="Z163" s="184" t="s">
        <v>860</v>
      </c>
      <c r="AA163" s="174"/>
    </row>
    <row r="164" spans="1:27">
      <c r="A164" s="218">
        <v>4</v>
      </c>
      <c r="B164" s="175" t="s">
        <v>278</v>
      </c>
      <c r="C164" s="175" t="s">
        <v>1417</v>
      </c>
      <c r="D164" s="176" t="s">
        <v>279</v>
      </c>
      <c r="E164" s="177">
        <v>3</v>
      </c>
      <c r="F164" s="178" t="str">
        <f t="shared" si="61"/>
        <v/>
      </c>
      <c r="G164" s="179"/>
      <c r="H164" s="176" t="s">
        <v>45</v>
      </c>
      <c r="I164" s="655">
        <v>0.12</v>
      </c>
      <c r="J164" s="176">
        <v>36</v>
      </c>
      <c r="K164" s="176">
        <v>504</v>
      </c>
      <c r="L164" s="176">
        <v>2520</v>
      </c>
      <c r="M164" s="181">
        <v>397.5</v>
      </c>
      <c r="N164" s="182">
        <v>79.5</v>
      </c>
      <c r="O164" s="182">
        <v>477</v>
      </c>
      <c r="P164" s="183"/>
      <c r="Q164" s="183" t="str">
        <f t="shared" si="62"/>
        <v/>
      </c>
      <c r="R164" s="176" t="s">
        <v>280</v>
      </c>
      <c r="S164" s="176" t="s">
        <v>73</v>
      </c>
      <c r="T164" s="176" t="s">
        <v>42</v>
      </c>
      <c r="U164" s="624">
        <f t="shared" si="49"/>
        <v>0</v>
      </c>
      <c r="V164" s="624">
        <f t="shared" si="50"/>
        <v>0</v>
      </c>
      <c r="W164" s="657"/>
      <c r="X164" s="184"/>
      <c r="Y164" s="184"/>
      <c r="Z164" s="184" t="s">
        <v>860</v>
      </c>
      <c r="AA164" s="174"/>
    </row>
    <row r="165" spans="1:27" ht="39.75">
      <c r="A165" s="174">
        <v>5</v>
      </c>
      <c r="B165" s="175" t="s">
        <v>281</v>
      </c>
      <c r="C165" s="175" t="s">
        <v>1418</v>
      </c>
      <c r="D165" s="176" t="s">
        <v>282</v>
      </c>
      <c r="E165" s="177">
        <v>3</v>
      </c>
      <c r="F165" s="178" t="str">
        <f t="shared" si="61"/>
        <v/>
      </c>
      <c r="G165" s="179" t="s">
        <v>282</v>
      </c>
      <c r="H165" s="176" t="s">
        <v>45</v>
      </c>
      <c r="I165" s="655">
        <v>0.12</v>
      </c>
      <c r="J165" s="176">
        <v>36</v>
      </c>
      <c r="K165" s="176">
        <v>504</v>
      </c>
      <c r="L165" s="176">
        <v>2520</v>
      </c>
      <c r="M165" s="181">
        <v>397.5</v>
      </c>
      <c r="N165" s="182">
        <v>79.5</v>
      </c>
      <c r="O165" s="182">
        <v>477</v>
      </c>
      <c r="P165" s="183"/>
      <c r="Q165" s="183" t="str">
        <f t="shared" si="62"/>
        <v/>
      </c>
      <c r="R165" s="176" t="s">
        <v>283</v>
      </c>
      <c r="S165" s="176" t="s">
        <v>73</v>
      </c>
      <c r="T165" s="176" t="s">
        <v>42</v>
      </c>
      <c r="U165" s="624" t="str">
        <f t="shared" si="49"/>
        <v/>
      </c>
      <c r="V165" s="624" t="str">
        <f t="shared" si="50"/>
        <v/>
      </c>
      <c r="W165" s="657"/>
      <c r="X165" s="184"/>
      <c r="Y165" s="184"/>
      <c r="Z165" s="184" t="s">
        <v>860</v>
      </c>
      <c r="AA165" s="174"/>
    </row>
    <row r="166" spans="1:27">
      <c r="A166" s="193" t="s">
        <v>284</v>
      </c>
      <c r="B166" s="194"/>
      <c r="C166" s="194"/>
      <c r="D166" s="195"/>
      <c r="E166" s="195"/>
      <c r="F166" s="195"/>
      <c r="G166" s="196"/>
      <c r="H166" s="195"/>
      <c r="I166" s="195"/>
      <c r="J166" s="197"/>
      <c r="K166" s="197"/>
      <c r="L166" s="197"/>
      <c r="M166" s="198"/>
      <c r="N166" s="198"/>
      <c r="O166" s="199"/>
      <c r="P166" s="198"/>
      <c r="Q166" s="198"/>
      <c r="R166" s="200"/>
      <c r="S166" s="201"/>
      <c r="T166" s="202"/>
      <c r="U166" s="203"/>
      <c r="V166" s="203"/>
      <c r="W166" s="657"/>
      <c r="X166" s="204"/>
      <c r="Y166" s="204"/>
      <c r="Z166" s="204"/>
    </row>
    <row r="167" spans="1:27">
      <c r="A167" s="193" t="s">
        <v>285</v>
      </c>
      <c r="B167" s="194"/>
      <c r="C167" s="194"/>
      <c r="D167" s="195"/>
      <c r="E167" s="195"/>
      <c r="F167" s="195"/>
      <c r="G167" s="196"/>
      <c r="H167" s="195" t="s">
        <v>40</v>
      </c>
      <c r="I167" s="195" t="s">
        <v>40</v>
      </c>
      <c r="J167" s="197" t="s">
        <v>40</v>
      </c>
      <c r="K167" s="197" t="s">
        <v>40</v>
      </c>
      <c r="L167" s="197" t="s">
        <v>40</v>
      </c>
      <c r="M167" s="198"/>
      <c r="N167" s="198"/>
      <c r="O167" s="199"/>
      <c r="P167" s="198"/>
      <c r="Q167" s="198"/>
      <c r="R167" s="280" t="s">
        <v>40</v>
      </c>
      <c r="S167" s="201"/>
      <c r="T167" s="202"/>
      <c r="U167" s="203" t="str">
        <f t="shared" ref="U167:U230" si="63">IFERROR(G167*I167,"")</f>
        <v/>
      </c>
      <c r="V167" s="203" t="str">
        <f t="shared" ref="V167:V230" si="64">IFERROR(G167/L167,"")</f>
        <v/>
      </c>
      <c r="W167" s="657"/>
      <c r="X167" s="204"/>
      <c r="Y167" s="204"/>
      <c r="Z167" s="204"/>
    </row>
    <row r="168" spans="1:27">
      <c r="A168" s="174">
        <f>IF(ISERR(#REF!+1)=TRUE,1,#REF!+1)</f>
        <v>1</v>
      </c>
      <c r="B168" s="175" t="s">
        <v>286</v>
      </c>
      <c r="C168" s="175" t="s">
        <v>1419</v>
      </c>
      <c r="D168" s="176" t="s">
        <v>287</v>
      </c>
      <c r="E168" s="177">
        <v>3</v>
      </c>
      <c r="F168" s="178" t="str">
        <f t="shared" ref="F168:F171" si="65">IF(ISERROR(IF(G168/E168=0,"",G168/E168))=TRUE,"",IF(G168/E168=0,"",G168/E168))</f>
        <v/>
      </c>
      <c r="G168" s="179"/>
      <c r="H168" s="176" t="s">
        <v>41</v>
      </c>
      <c r="I168" s="655">
        <v>0.12</v>
      </c>
      <c r="J168" s="176">
        <v>36</v>
      </c>
      <c r="K168" s="176">
        <v>504</v>
      </c>
      <c r="L168" s="176">
        <v>2520</v>
      </c>
      <c r="M168" s="181">
        <v>397.5</v>
      </c>
      <c r="N168" s="182">
        <v>79.5</v>
      </c>
      <c r="O168" s="182">
        <v>477</v>
      </c>
      <c r="P168" s="183"/>
      <c r="Q168" s="183" t="str">
        <f t="shared" ref="Q168:Q171" si="66">IF(ISERR(IF(O168*G168=0,"",O168*G168))=TRUE,"",IF(O168*G168=0,"",O168*G168))</f>
        <v/>
      </c>
      <c r="R168" s="176" t="s">
        <v>288</v>
      </c>
      <c r="S168" s="176" t="s">
        <v>73</v>
      </c>
      <c r="T168" s="176" t="s">
        <v>42</v>
      </c>
      <c r="U168" s="624">
        <f t="shared" si="63"/>
        <v>0</v>
      </c>
      <c r="V168" s="624">
        <f t="shared" si="64"/>
        <v>0</v>
      </c>
      <c r="W168" s="657"/>
      <c r="X168" s="184"/>
      <c r="Y168" s="184"/>
      <c r="Z168" s="184" t="s">
        <v>860</v>
      </c>
      <c r="AA168" s="174"/>
    </row>
    <row r="169" spans="1:27">
      <c r="A169" s="174">
        <v>2</v>
      </c>
      <c r="B169" s="175" t="s">
        <v>289</v>
      </c>
      <c r="C169" s="175" t="s">
        <v>1420</v>
      </c>
      <c r="D169" s="176" t="s">
        <v>290</v>
      </c>
      <c r="E169" s="177">
        <v>3</v>
      </c>
      <c r="F169" s="178" t="str">
        <f t="shared" si="65"/>
        <v/>
      </c>
      <c r="G169" s="179"/>
      <c r="H169" s="176" t="s">
        <v>44</v>
      </c>
      <c r="I169" s="655">
        <v>0.12</v>
      </c>
      <c r="J169" s="176">
        <v>36</v>
      </c>
      <c r="K169" s="176">
        <v>504</v>
      </c>
      <c r="L169" s="176">
        <v>2520</v>
      </c>
      <c r="M169" s="181">
        <v>397.5</v>
      </c>
      <c r="N169" s="182">
        <v>79.5</v>
      </c>
      <c r="O169" s="182">
        <v>477</v>
      </c>
      <c r="P169" s="183"/>
      <c r="Q169" s="183" t="str">
        <f t="shared" si="66"/>
        <v/>
      </c>
      <c r="R169" s="176" t="s">
        <v>291</v>
      </c>
      <c r="S169" s="176" t="s">
        <v>73</v>
      </c>
      <c r="T169" s="176" t="s">
        <v>42</v>
      </c>
      <c r="U169" s="624">
        <f t="shared" si="63"/>
        <v>0</v>
      </c>
      <c r="V169" s="624">
        <f t="shared" si="64"/>
        <v>0</v>
      </c>
      <c r="W169" s="657"/>
      <c r="X169" s="184"/>
      <c r="Y169" s="184"/>
      <c r="Z169" s="184" t="s">
        <v>860</v>
      </c>
      <c r="AA169" s="174"/>
    </row>
    <row r="170" spans="1:27">
      <c r="A170" s="218">
        <v>3</v>
      </c>
      <c r="B170" s="175" t="s">
        <v>292</v>
      </c>
      <c r="C170" s="175" t="s">
        <v>1421</v>
      </c>
      <c r="D170" s="176" t="s">
        <v>293</v>
      </c>
      <c r="E170" s="177">
        <v>3</v>
      </c>
      <c r="F170" s="178" t="str">
        <f t="shared" si="65"/>
        <v/>
      </c>
      <c r="G170" s="179"/>
      <c r="H170" s="176" t="s">
        <v>44</v>
      </c>
      <c r="I170" s="655">
        <v>0.12</v>
      </c>
      <c r="J170" s="176">
        <v>36</v>
      </c>
      <c r="K170" s="176">
        <v>504</v>
      </c>
      <c r="L170" s="176">
        <v>2520</v>
      </c>
      <c r="M170" s="181">
        <v>397.5</v>
      </c>
      <c r="N170" s="182">
        <v>79.5</v>
      </c>
      <c r="O170" s="182">
        <v>477</v>
      </c>
      <c r="P170" s="183"/>
      <c r="Q170" s="183" t="str">
        <f t="shared" si="66"/>
        <v/>
      </c>
      <c r="R170" s="176" t="s">
        <v>294</v>
      </c>
      <c r="S170" s="176" t="s">
        <v>73</v>
      </c>
      <c r="T170" s="176" t="s">
        <v>42</v>
      </c>
      <c r="U170" s="624">
        <f t="shared" si="63"/>
        <v>0</v>
      </c>
      <c r="V170" s="624">
        <f t="shared" si="64"/>
        <v>0</v>
      </c>
      <c r="W170" s="657"/>
      <c r="X170" s="184"/>
      <c r="Y170" s="184"/>
      <c r="Z170" s="184" t="s">
        <v>860</v>
      </c>
      <c r="AA170" s="174"/>
    </row>
    <row r="171" spans="1:27">
      <c r="A171" s="174">
        <f>IF(ISERR(A170+1)=TRUE,1,A170+1)</f>
        <v>4</v>
      </c>
      <c r="B171" s="175" t="s">
        <v>295</v>
      </c>
      <c r="C171" s="175" t="s">
        <v>1422</v>
      </c>
      <c r="D171" s="176" t="s">
        <v>296</v>
      </c>
      <c r="E171" s="177">
        <v>3</v>
      </c>
      <c r="F171" s="178" t="str">
        <f t="shared" si="65"/>
        <v/>
      </c>
      <c r="G171" s="179"/>
      <c r="H171" s="176" t="s">
        <v>44</v>
      </c>
      <c r="I171" s="655">
        <v>0.12</v>
      </c>
      <c r="J171" s="176">
        <v>36</v>
      </c>
      <c r="K171" s="176">
        <v>504</v>
      </c>
      <c r="L171" s="176">
        <v>2520</v>
      </c>
      <c r="M171" s="181">
        <v>397.5</v>
      </c>
      <c r="N171" s="182">
        <v>79.5</v>
      </c>
      <c r="O171" s="182">
        <v>477</v>
      </c>
      <c r="P171" s="183"/>
      <c r="Q171" s="183" t="str">
        <f t="shared" si="66"/>
        <v/>
      </c>
      <c r="R171" s="176" t="s">
        <v>297</v>
      </c>
      <c r="S171" s="176" t="s">
        <v>73</v>
      </c>
      <c r="T171" s="176" t="s">
        <v>42</v>
      </c>
      <c r="U171" s="624">
        <f t="shared" si="63"/>
        <v>0</v>
      </c>
      <c r="V171" s="624">
        <f t="shared" si="64"/>
        <v>0</v>
      </c>
      <c r="W171" s="657"/>
      <c r="X171" s="184"/>
      <c r="Y171" s="184"/>
      <c r="Z171" s="184" t="s">
        <v>860</v>
      </c>
      <c r="AA171" s="174"/>
    </row>
    <row r="172" spans="1:27">
      <c r="A172" s="193" t="s">
        <v>298</v>
      </c>
      <c r="B172" s="194"/>
      <c r="C172" s="194"/>
      <c r="D172" s="195"/>
      <c r="E172" s="195"/>
      <c r="F172" s="195"/>
      <c r="G172" s="196"/>
      <c r="H172" s="195" t="s">
        <v>40</v>
      </c>
      <c r="I172" s="195" t="s">
        <v>40</v>
      </c>
      <c r="J172" s="197" t="s">
        <v>40</v>
      </c>
      <c r="K172" s="197" t="s">
        <v>40</v>
      </c>
      <c r="L172" s="197" t="s">
        <v>40</v>
      </c>
      <c r="M172" s="198"/>
      <c r="N172" s="198"/>
      <c r="O172" s="199"/>
      <c r="P172" s="198"/>
      <c r="Q172" s="198"/>
      <c r="R172" s="280" t="s">
        <v>40</v>
      </c>
      <c r="S172" s="201"/>
      <c r="T172" s="202"/>
      <c r="U172" s="203" t="str">
        <f t="shared" si="63"/>
        <v/>
      </c>
      <c r="V172" s="203" t="str">
        <f t="shared" si="64"/>
        <v/>
      </c>
      <c r="W172" s="657"/>
      <c r="X172" s="204"/>
      <c r="Y172" s="204"/>
      <c r="Z172" s="204"/>
    </row>
    <row r="173" spans="1:27">
      <c r="A173" s="174">
        <f>IF(ISERR(#REF!+1)=TRUE,1,#REF!+1)</f>
        <v>1</v>
      </c>
      <c r="B173" s="175" t="s">
        <v>299</v>
      </c>
      <c r="C173" s="175" t="s">
        <v>1423</v>
      </c>
      <c r="D173" s="176" t="s">
        <v>300</v>
      </c>
      <c r="E173" s="177">
        <v>3</v>
      </c>
      <c r="F173" s="178" t="str">
        <f t="shared" ref="F173:F176" si="67">IF(ISERROR(IF(G173/E173=0,"",G173/E173))=TRUE,"",IF(G173/E173=0,"",G173/E173))</f>
        <v/>
      </c>
      <c r="G173" s="179"/>
      <c r="H173" s="176" t="s">
        <v>44</v>
      </c>
      <c r="I173" s="655">
        <v>0.12</v>
      </c>
      <c r="J173" s="176">
        <v>36</v>
      </c>
      <c r="K173" s="176">
        <v>504</v>
      </c>
      <c r="L173" s="176">
        <v>2520</v>
      </c>
      <c r="M173" s="181">
        <v>397.5</v>
      </c>
      <c r="N173" s="182">
        <v>79.5</v>
      </c>
      <c r="O173" s="182">
        <v>477</v>
      </c>
      <c r="P173" s="183"/>
      <c r="Q173" s="183" t="str">
        <f t="shared" ref="Q173:Q176" si="68">IF(ISERR(IF(O173*G173=0,"",O173*G173))=TRUE,"",IF(O173*G173=0,"",O173*G173))</f>
        <v/>
      </c>
      <c r="R173" s="176" t="s">
        <v>301</v>
      </c>
      <c r="S173" s="176" t="s">
        <v>73</v>
      </c>
      <c r="T173" s="176" t="s">
        <v>42</v>
      </c>
      <c r="U173" s="624">
        <f t="shared" si="63"/>
        <v>0</v>
      </c>
      <c r="V173" s="624">
        <f t="shared" si="64"/>
        <v>0</v>
      </c>
      <c r="W173" s="657"/>
      <c r="X173" s="184"/>
      <c r="Y173" s="184"/>
      <c r="Z173" s="184" t="s">
        <v>860</v>
      </c>
      <c r="AA173" s="174"/>
    </row>
    <row r="174" spans="1:27">
      <c r="A174" s="174">
        <v>2</v>
      </c>
      <c r="B174" s="175" t="s">
        <v>302</v>
      </c>
      <c r="C174" s="175" t="s">
        <v>1424</v>
      </c>
      <c r="D174" s="176" t="s">
        <v>303</v>
      </c>
      <c r="E174" s="177">
        <v>3</v>
      </c>
      <c r="F174" s="178" t="str">
        <f t="shared" si="67"/>
        <v/>
      </c>
      <c r="G174" s="179"/>
      <c r="H174" s="176" t="s">
        <v>44</v>
      </c>
      <c r="I174" s="655">
        <v>0.12</v>
      </c>
      <c r="J174" s="176">
        <v>36</v>
      </c>
      <c r="K174" s="176">
        <v>504</v>
      </c>
      <c r="L174" s="176">
        <v>2520</v>
      </c>
      <c r="M174" s="181">
        <v>397.5</v>
      </c>
      <c r="N174" s="182">
        <v>79.5</v>
      </c>
      <c r="O174" s="182">
        <v>477</v>
      </c>
      <c r="P174" s="183"/>
      <c r="Q174" s="183" t="str">
        <f t="shared" si="68"/>
        <v/>
      </c>
      <c r="R174" s="176" t="s">
        <v>304</v>
      </c>
      <c r="S174" s="176" t="s">
        <v>74</v>
      </c>
      <c r="T174" s="176" t="s">
        <v>42</v>
      </c>
      <c r="U174" s="624">
        <f t="shared" si="63"/>
        <v>0</v>
      </c>
      <c r="V174" s="624">
        <f t="shared" si="64"/>
        <v>0</v>
      </c>
      <c r="W174" s="657"/>
      <c r="X174" s="184"/>
      <c r="Y174" s="184"/>
      <c r="Z174" s="184" t="s">
        <v>860</v>
      </c>
      <c r="AA174" s="174"/>
    </row>
    <row r="175" spans="1:27">
      <c r="A175" s="174">
        <v>3</v>
      </c>
      <c r="B175" s="175" t="s">
        <v>305</v>
      </c>
      <c r="C175" s="175" t="s">
        <v>1425</v>
      </c>
      <c r="D175" s="176" t="s">
        <v>306</v>
      </c>
      <c r="E175" s="177">
        <v>3</v>
      </c>
      <c r="F175" s="178" t="str">
        <f t="shared" si="67"/>
        <v/>
      </c>
      <c r="G175" s="179"/>
      <c r="H175" s="176" t="s">
        <v>45</v>
      </c>
      <c r="I175" s="655">
        <v>0.12</v>
      </c>
      <c r="J175" s="176">
        <v>36</v>
      </c>
      <c r="K175" s="176">
        <v>504</v>
      </c>
      <c r="L175" s="176">
        <v>2520</v>
      </c>
      <c r="M175" s="181">
        <v>397.5</v>
      </c>
      <c r="N175" s="182">
        <v>79.5</v>
      </c>
      <c r="O175" s="182">
        <v>477</v>
      </c>
      <c r="P175" s="183"/>
      <c r="Q175" s="183" t="str">
        <f t="shared" si="68"/>
        <v/>
      </c>
      <c r="R175" s="176" t="s">
        <v>307</v>
      </c>
      <c r="S175" s="176" t="s">
        <v>73</v>
      </c>
      <c r="T175" s="176" t="s">
        <v>42</v>
      </c>
      <c r="U175" s="624">
        <f t="shared" si="63"/>
        <v>0</v>
      </c>
      <c r="V175" s="624">
        <f t="shared" si="64"/>
        <v>0</v>
      </c>
      <c r="W175" s="657"/>
      <c r="X175" s="184"/>
      <c r="Y175" s="184" t="s">
        <v>48</v>
      </c>
      <c r="Z175" s="184" t="s">
        <v>860</v>
      </c>
      <c r="AA175" s="174"/>
    </row>
    <row r="176" spans="1:27">
      <c r="A176" s="174">
        <v>4</v>
      </c>
      <c r="B176" s="175" t="s">
        <v>308</v>
      </c>
      <c r="C176" s="175" t="s">
        <v>1426</v>
      </c>
      <c r="D176" s="281" t="s">
        <v>309</v>
      </c>
      <c r="E176" s="177">
        <v>3</v>
      </c>
      <c r="F176" s="178" t="str">
        <f t="shared" si="67"/>
        <v/>
      </c>
      <c r="G176" s="179"/>
      <c r="H176" s="176" t="s">
        <v>44</v>
      </c>
      <c r="I176" s="655">
        <v>0.12</v>
      </c>
      <c r="J176" s="176">
        <v>36</v>
      </c>
      <c r="K176" s="176">
        <v>504</v>
      </c>
      <c r="L176" s="176">
        <v>2520</v>
      </c>
      <c r="M176" s="181">
        <v>397.5</v>
      </c>
      <c r="N176" s="182">
        <v>79.5</v>
      </c>
      <c r="O176" s="182">
        <v>477</v>
      </c>
      <c r="P176" s="183"/>
      <c r="Q176" s="183" t="str">
        <f t="shared" si="68"/>
        <v/>
      </c>
      <c r="R176" s="176" t="s">
        <v>310</v>
      </c>
      <c r="S176" s="176" t="s">
        <v>73</v>
      </c>
      <c r="T176" s="176" t="s">
        <v>42</v>
      </c>
      <c r="U176" s="624">
        <f t="shared" si="63"/>
        <v>0</v>
      </c>
      <c r="V176" s="624">
        <f t="shared" si="64"/>
        <v>0</v>
      </c>
      <c r="W176" s="657"/>
      <c r="X176" s="184"/>
      <c r="Y176" s="184"/>
      <c r="Z176" s="184" t="s">
        <v>860</v>
      </c>
      <c r="AA176" s="174"/>
    </row>
    <row r="177" spans="1:27">
      <c r="A177" s="193" t="s">
        <v>311</v>
      </c>
      <c r="B177" s="194"/>
      <c r="C177" s="194"/>
      <c r="D177" s="195"/>
      <c r="E177" s="195"/>
      <c r="F177" s="195"/>
      <c r="G177" s="196"/>
      <c r="H177" s="195" t="s">
        <v>40</v>
      </c>
      <c r="I177" s="195" t="s">
        <v>40</v>
      </c>
      <c r="J177" s="197" t="s">
        <v>40</v>
      </c>
      <c r="K177" s="197" t="s">
        <v>40</v>
      </c>
      <c r="L177" s="197" t="s">
        <v>40</v>
      </c>
      <c r="M177" s="198"/>
      <c r="N177" s="198"/>
      <c r="O177" s="199"/>
      <c r="P177" s="198"/>
      <c r="Q177" s="198"/>
      <c r="R177" s="280" t="s">
        <v>40</v>
      </c>
      <c r="S177" s="201"/>
      <c r="T177" s="202"/>
      <c r="U177" s="203" t="str">
        <f t="shared" si="63"/>
        <v/>
      </c>
      <c r="V177" s="203" t="str">
        <f t="shared" si="64"/>
        <v/>
      </c>
      <c r="W177" s="657"/>
      <c r="X177" s="204"/>
      <c r="Y177" s="204"/>
      <c r="Z177" s="204"/>
    </row>
    <row r="178" spans="1:27">
      <c r="A178" s="218">
        <f>IF(ISERR(#REF!+1)=TRUE,1,#REF!+1)</f>
        <v>1</v>
      </c>
      <c r="B178" s="175" t="s">
        <v>312</v>
      </c>
      <c r="C178" s="175" t="s">
        <v>1427</v>
      </c>
      <c r="D178" s="176" t="s">
        <v>313</v>
      </c>
      <c r="E178" s="177">
        <v>3</v>
      </c>
      <c r="F178" s="178" t="str">
        <f t="shared" ref="F178" si="69">IF(ISERROR(IF(G178/E178=0,"",G178/E178))=TRUE,"",IF(G178/E178=0,"",G178/E178))</f>
        <v/>
      </c>
      <c r="G178" s="179"/>
      <c r="H178" s="176" t="s">
        <v>44</v>
      </c>
      <c r="I178" s="655">
        <v>0.12</v>
      </c>
      <c r="J178" s="176">
        <v>36</v>
      </c>
      <c r="K178" s="176">
        <v>504</v>
      </c>
      <c r="L178" s="176">
        <v>2520</v>
      </c>
      <c r="M178" s="181">
        <v>397.5</v>
      </c>
      <c r="N178" s="182">
        <v>79.5</v>
      </c>
      <c r="O178" s="182">
        <v>477</v>
      </c>
      <c r="P178" s="183"/>
      <c r="Q178" s="183" t="str">
        <f t="shared" ref="Q178" si="70">IF(ISERR(IF(O178*G178=0,"",O178*G178))=TRUE,"",IF(O178*G178=0,"",O178*G178))</f>
        <v/>
      </c>
      <c r="R178" s="176" t="s">
        <v>314</v>
      </c>
      <c r="S178" s="176" t="s">
        <v>73</v>
      </c>
      <c r="T178" s="176" t="s">
        <v>42</v>
      </c>
      <c r="U178" s="624">
        <f t="shared" si="63"/>
        <v>0</v>
      </c>
      <c r="V178" s="624">
        <f t="shared" si="64"/>
        <v>0</v>
      </c>
      <c r="W178" s="657"/>
      <c r="X178" s="184"/>
      <c r="Y178" s="184"/>
      <c r="Z178" s="184" t="s">
        <v>860</v>
      </c>
      <c r="AA178" s="174"/>
    </row>
    <row r="179" spans="1:27">
      <c r="A179" s="193" t="s">
        <v>315</v>
      </c>
      <c r="B179" s="194"/>
      <c r="C179" s="194"/>
      <c r="D179" s="195"/>
      <c r="E179" s="195"/>
      <c r="F179" s="195"/>
      <c r="G179" s="196"/>
      <c r="H179" s="195" t="s">
        <v>40</v>
      </c>
      <c r="I179" s="195" t="s">
        <v>40</v>
      </c>
      <c r="J179" s="197" t="s">
        <v>40</v>
      </c>
      <c r="K179" s="197" t="s">
        <v>40</v>
      </c>
      <c r="L179" s="197" t="s">
        <v>40</v>
      </c>
      <c r="M179" s="198"/>
      <c r="N179" s="198"/>
      <c r="O179" s="199"/>
      <c r="P179" s="198"/>
      <c r="Q179" s="198"/>
      <c r="R179" s="280" t="s">
        <v>40</v>
      </c>
      <c r="S179" s="201"/>
      <c r="T179" s="202"/>
      <c r="U179" s="203" t="str">
        <f t="shared" si="63"/>
        <v/>
      </c>
      <c r="V179" s="203" t="str">
        <f t="shared" si="64"/>
        <v/>
      </c>
      <c r="W179" s="657"/>
      <c r="X179" s="204"/>
      <c r="Y179" s="204"/>
      <c r="Z179" s="204"/>
    </row>
    <row r="180" spans="1:27">
      <c r="A180" s="174">
        <f>IF(ISERR(A179+1)=TRUE,1,A179+1)</f>
        <v>1</v>
      </c>
      <c r="B180" s="175" t="s">
        <v>316</v>
      </c>
      <c r="C180" s="175" t="s">
        <v>1428</v>
      </c>
      <c r="D180" s="176" t="s">
        <v>317</v>
      </c>
      <c r="E180" s="177">
        <v>3</v>
      </c>
      <c r="F180" s="178" t="str">
        <f t="shared" ref="F180" si="71">IF(ISERROR(IF(G180/E180=0,"",G180/E180))=TRUE,"",IF(G180/E180=0,"",G180/E180))</f>
        <v/>
      </c>
      <c r="G180" s="179" t="s">
        <v>317</v>
      </c>
      <c r="H180" s="176" t="s">
        <v>45</v>
      </c>
      <c r="I180" s="655">
        <v>0.12</v>
      </c>
      <c r="J180" s="176">
        <v>36</v>
      </c>
      <c r="K180" s="176">
        <v>504</v>
      </c>
      <c r="L180" s="176">
        <v>2520</v>
      </c>
      <c r="M180" s="181">
        <v>397.5</v>
      </c>
      <c r="N180" s="182">
        <v>79.5</v>
      </c>
      <c r="O180" s="182">
        <v>477</v>
      </c>
      <c r="P180" s="183"/>
      <c r="Q180" s="183" t="str">
        <f t="shared" ref="Q180" si="72">IF(ISERR(IF(O180*G180=0,"",O180*G180))=TRUE,"",IF(O180*G180=0,"",O180*G180))</f>
        <v/>
      </c>
      <c r="R180" s="176" t="s">
        <v>318</v>
      </c>
      <c r="S180" s="176" t="s">
        <v>73</v>
      </c>
      <c r="T180" s="176" t="s">
        <v>42</v>
      </c>
      <c r="U180" s="624" t="str">
        <f t="shared" si="63"/>
        <v/>
      </c>
      <c r="V180" s="624" t="str">
        <f t="shared" si="64"/>
        <v/>
      </c>
      <c r="W180" s="657"/>
      <c r="X180" s="184"/>
      <c r="Y180" s="184"/>
      <c r="Z180" s="184" t="s">
        <v>860</v>
      </c>
      <c r="AA180" s="174"/>
    </row>
    <row r="181" spans="1:27">
      <c r="A181" s="282" t="s">
        <v>319</v>
      </c>
      <c r="B181" s="194"/>
      <c r="C181" s="194"/>
      <c r="D181" s="232"/>
      <c r="E181" s="232"/>
      <c r="F181" s="232"/>
      <c r="G181" s="233"/>
      <c r="H181" s="232" t="s">
        <v>40</v>
      </c>
      <c r="I181" s="232" t="s">
        <v>40</v>
      </c>
      <c r="J181" s="234" t="s">
        <v>40</v>
      </c>
      <c r="K181" s="234" t="s">
        <v>40</v>
      </c>
      <c r="L181" s="234" t="s">
        <v>40</v>
      </c>
      <c r="M181" s="235"/>
      <c r="N181" s="235"/>
      <c r="O181" s="236"/>
      <c r="P181" s="235"/>
      <c r="Q181" s="235"/>
      <c r="R181" s="272" t="s">
        <v>40</v>
      </c>
      <c r="S181" s="238"/>
      <c r="T181" s="239"/>
      <c r="U181" s="240" t="str">
        <f t="shared" si="63"/>
        <v/>
      </c>
      <c r="V181" s="240" t="str">
        <f t="shared" si="64"/>
        <v/>
      </c>
      <c r="W181" s="657"/>
      <c r="X181" s="204"/>
      <c r="Y181" s="204"/>
      <c r="Z181" s="204"/>
    </row>
    <row r="182" spans="1:27">
      <c r="A182" s="174">
        <v>1</v>
      </c>
      <c r="B182" s="175" t="s">
        <v>965</v>
      </c>
      <c r="C182" s="175" t="s">
        <v>1429</v>
      </c>
      <c r="D182" s="176" t="s">
        <v>966</v>
      </c>
      <c r="E182" s="177">
        <v>3</v>
      </c>
      <c r="F182" s="178" t="str">
        <f t="shared" ref="F182:F187" si="73">IF(ISERROR(IF(G182/E182=0,"",G182/E182))=TRUE,"",IF(G182/E182=0,"",G182/E182))</f>
        <v/>
      </c>
      <c r="G182" s="179"/>
      <c r="H182" s="176" t="s">
        <v>45</v>
      </c>
      <c r="I182" s="655">
        <v>0.12</v>
      </c>
      <c r="J182" s="176">
        <v>36</v>
      </c>
      <c r="K182" s="176">
        <v>504</v>
      </c>
      <c r="L182" s="176">
        <v>2520</v>
      </c>
      <c r="M182" s="181">
        <v>397.5</v>
      </c>
      <c r="N182" s="182">
        <v>79.5</v>
      </c>
      <c r="O182" s="182">
        <v>477</v>
      </c>
      <c r="P182" s="183"/>
      <c r="Q182" s="183" t="str">
        <f t="shared" ref="Q182:Q187" si="74">IF(ISERR(IF(O182*G182=0,"",O182*G182))=TRUE,"",IF(O182*G182=0,"",O182*G182))</f>
        <v/>
      </c>
      <c r="R182" s="176" t="s">
        <v>967</v>
      </c>
      <c r="S182" s="176" t="s">
        <v>74</v>
      </c>
      <c r="T182" s="176" t="s">
        <v>42</v>
      </c>
      <c r="U182" s="624">
        <f t="shared" si="63"/>
        <v>0</v>
      </c>
      <c r="V182" s="624">
        <f t="shared" si="64"/>
        <v>0</v>
      </c>
      <c r="W182" s="657"/>
      <c r="X182" s="184"/>
      <c r="Y182" s="184"/>
      <c r="Z182" s="184" t="s">
        <v>860</v>
      </c>
      <c r="AA182" s="174"/>
    </row>
    <row r="183" spans="1:27">
      <c r="A183" s="174">
        <v>2</v>
      </c>
      <c r="B183" s="175" t="s">
        <v>320</v>
      </c>
      <c r="C183" s="175" t="s">
        <v>1430</v>
      </c>
      <c r="D183" s="176" t="s">
        <v>321</v>
      </c>
      <c r="E183" s="177">
        <v>3</v>
      </c>
      <c r="F183" s="178" t="str">
        <f t="shared" si="73"/>
        <v/>
      </c>
      <c r="G183" s="179"/>
      <c r="H183" s="176" t="s">
        <v>45</v>
      </c>
      <c r="I183" s="655">
        <v>0.12</v>
      </c>
      <c r="J183" s="176">
        <v>36</v>
      </c>
      <c r="K183" s="176">
        <v>504</v>
      </c>
      <c r="L183" s="176">
        <v>2520</v>
      </c>
      <c r="M183" s="181">
        <v>397.5</v>
      </c>
      <c r="N183" s="182">
        <v>79.5</v>
      </c>
      <c r="O183" s="182">
        <v>477</v>
      </c>
      <c r="P183" s="183"/>
      <c r="Q183" s="183" t="str">
        <f t="shared" si="74"/>
        <v/>
      </c>
      <c r="R183" s="176" t="s">
        <v>322</v>
      </c>
      <c r="S183" s="176" t="s">
        <v>73</v>
      </c>
      <c r="T183" s="176" t="s">
        <v>42</v>
      </c>
      <c r="U183" s="624">
        <f t="shared" si="63"/>
        <v>0</v>
      </c>
      <c r="V183" s="624">
        <f t="shared" si="64"/>
        <v>0</v>
      </c>
      <c r="W183" s="657"/>
      <c r="X183" s="184"/>
      <c r="Y183" s="184"/>
      <c r="Z183" s="184" t="s">
        <v>860</v>
      </c>
      <c r="AA183" s="174"/>
    </row>
    <row r="184" spans="1:27">
      <c r="A184" s="174">
        <v>3</v>
      </c>
      <c r="B184" s="175" t="s">
        <v>323</v>
      </c>
      <c r="C184" s="175" t="s">
        <v>1431</v>
      </c>
      <c r="D184" s="176" t="s">
        <v>324</v>
      </c>
      <c r="E184" s="177">
        <v>3</v>
      </c>
      <c r="F184" s="178" t="str">
        <f t="shared" si="73"/>
        <v/>
      </c>
      <c r="G184" s="179"/>
      <c r="H184" s="176" t="s">
        <v>45</v>
      </c>
      <c r="I184" s="655">
        <v>0.12</v>
      </c>
      <c r="J184" s="176">
        <v>36</v>
      </c>
      <c r="K184" s="176">
        <v>504</v>
      </c>
      <c r="L184" s="176">
        <v>2520</v>
      </c>
      <c r="M184" s="181">
        <v>397.5</v>
      </c>
      <c r="N184" s="182">
        <v>79.5</v>
      </c>
      <c r="O184" s="182">
        <v>477</v>
      </c>
      <c r="P184" s="183"/>
      <c r="Q184" s="183" t="str">
        <f t="shared" si="74"/>
        <v/>
      </c>
      <c r="R184" s="176" t="s">
        <v>325</v>
      </c>
      <c r="S184" s="176" t="s">
        <v>74</v>
      </c>
      <c r="T184" s="176" t="s">
        <v>42</v>
      </c>
      <c r="U184" s="624">
        <f t="shared" si="63"/>
        <v>0</v>
      </c>
      <c r="V184" s="624">
        <f t="shared" si="64"/>
        <v>0</v>
      </c>
      <c r="W184" s="657"/>
      <c r="X184" s="184"/>
      <c r="Y184" s="184"/>
      <c r="Z184" s="184" t="s">
        <v>860</v>
      </c>
      <c r="AA184" s="174"/>
    </row>
    <row r="185" spans="1:27">
      <c r="A185" s="174">
        <v>5</v>
      </c>
      <c r="B185" s="175" t="s">
        <v>326</v>
      </c>
      <c r="C185" s="175" t="s">
        <v>1432</v>
      </c>
      <c r="D185" s="176" t="s">
        <v>327</v>
      </c>
      <c r="E185" s="177">
        <v>3</v>
      </c>
      <c r="F185" s="178" t="str">
        <f t="shared" si="73"/>
        <v/>
      </c>
      <c r="G185" s="179"/>
      <c r="H185" s="176" t="s">
        <v>45</v>
      </c>
      <c r="I185" s="655">
        <v>0.12</v>
      </c>
      <c r="J185" s="176">
        <v>36</v>
      </c>
      <c r="K185" s="176">
        <v>504</v>
      </c>
      <c r="L185" s="176">
        <v>2520</v>
      </c>
      <c r="M185" s="181">
        <v>397.5</v>
      </c>
      <c r="N185" s="182">
        <v>79.5</v>
      </c>
      <c r="O185" s="182">
        <v>477</v>
      </c>
      <c r="P185" s="183"/>
      <c r="Q185" s="183" t="str">
        <f t="shared" si="74"/>
        <v/>
      </c>
      <c r="R185" s="176" t="s">
        <v>328</v>
      </c>
      <c r="S185" s="176" t="s">
        <v>74</v>
      </c>
      <c r="T185" s="176" t="s">
        <v>42</v>
      </c>
      <c r="U185" s="624">
        <f t="shared" si="63"/>
        <v>0</v>
      </c>
      <c r="V185" s="624">
        <f t="shared" si="64"/>
        <v>0</v>
      </c>
      <c r="W185" s="657"/>
      <c r="X185" s="184"/>
      <c r="Y185" s="184"/>
      <c r="Z185" s="184" t="s">
        <v>860</v>
      </c>
      <c r="AA185" s="174"/>
    </row>
    <row r="186" spans="1:27">
      <c r="A186" s="174">
        <v>6</v>
      </c>
      <c r="B186" s="175" t="s">
        <v>329</v>
      </c>
      <c r="C186" s="175" t="s">
        <v>1433</v>
      </c>
      <c r="D186" s="176" t="s">
        <v>330</v>
      </c>
      <c r="E186" s="177">
        <v>3</v>
      </c>
      <c r="F186" s="178" t="str">
        <f t="shared" si="73"/>
        <v/>
      </c>
      <c r="G186" s="179"/>
      <c r="H186" s="176" t="s">
        <v>45</v>
      </c>
      <c r="I186" s="655">
        <v>0.12</v>
      </c>
      <c r="J186" s="176">
        <v>36</v>
      </c>
      <c r="K186" s="176">
        <v>504</v>
      </c>
      <c r="L186" s="176">
        <v>2520</v>
      </c>
      <c r="M186" s="181">
        <v>397.5</v>
      </c>
      <c r="N186" s="182">
        <v>79.5</v>
      </c>
      <c r="O186" s="182">
        <v>477</v>
      </c>
      <c r="P186" s="183"/>
      <c r="Q186" s="183" t="str">
        <f t="shared" si="74"/>
        <v/>
      </c>
      <c r="R186" s="176" t="s">
        <v>331</v>
      </c>
      <c r="S186" s="176" t="s">
        <v>74</v>
      </c>
      <c r="T186" s="176" t="s">
        <v>42</v>
      </c>
      <c r="U186" s="624">
        <f t="shared" si="63"/>
        <v>0</v>
      </c>
      <c r="V186" s="624">
        <f t="shared" si="64"/>
        <v>0</v>
      </c>
      <c r="W186" s="657"/>
      <c r="X186" s="184"/>
      <c r="Y186" s="184"/>
      <c r="Z186" s="184" t="s">
        <v>860</v>
      </c>
      <c r="AA186" s="174"/>
    </row>
    <row r="187" spans="1:27">
      <c r="A187" s="174">
        <v>7</v>
      </c>
      <c r="B187" s="175" t="s">
        <v>332</v>
      </c>
      <c r="C187" s="175" t="s">
        <v>1434</v>
      </c>
      <c r="D187" s="176" t="s">
        <v>333</v>
      </c>
      <c r="E187" s="177">
        <v>3</v>
      </c>
      <c r="F187" s="178" t="str">
        <f t="shared" si="73"/>
        <v/>
      </c>
      <c r="G187" s="179"/>
      <c r="H187" s="176" t="s">
        <v>45</v>
      </c>
      <c r="I187" s="655">
        <v>0.12</v>
      </c>
      <c r="J187" s="176">
        <v>36</v>
      </c>
      <c r="K187" s="176">
        <v>504</v>
      </c>
      <c r="L187" s="176">
        <v>2520</v>
      </c>
      <c r="M187" s="181">
        <v>397.5</v>
      </c>
      <c r="N187" s="182">
        <v>79.5</v>
      </c>
      <c r="O187" s="182">
        <v>477</v>
      </c>
      <c r="P187" s="183"/>
      <c r="Q187" s="183" t="str">
        <f t="shared" si="74"/>
        <v/>
      </c>
      <c r="R187" s="176" t="s">
        <v>334</v>
      </c>
      <c r="S187" s="176" t="s">
        <v>73</v>
      </c>
      <c r="T187" s="176" t="s">
        <v>42</v>
      </c>
      <c r="U187" s="624">
        <f t="shared" si="63"/>
        <v>0</v>
      </c>
      <c r="V187" s="624">
        <f t="shared" si="64"/>
        <v>0</v>
      </c>
      <c r="W187" s="657"/>
      <c r="X187" s="184"/>
      <c r="Y187" s="184"/>
      <c r="Z187" s="184" t="s">
        <v>860</v>
      </c>
      <c r="AA187" s="174"/>
    </row>
    <row r="188" spans="1:27">
      <c r="A188" s="193" t="s">
        <v>335</v>
      </c>
      <c r="B188" s="194"/>
      <c r="C188" s="194"/>
      <c r="D188" s="232"/>
      <c r="E188" s="232"/>
      <c r="F188" s="232"/>
      <c r="G188" s="233"/>
      <c r="H188" s="232" t="s">
        <v>40</v>
      </c>
      <c r="I188" s="232" t="s">
        <v>40</v>
      </c>
      <c r="J188" s="234" t="s">
        <v>40</v>
      </c>
      <c r="K188" s="234" t="s">
        <v>40</v>
      </c>
      <c r="L188" s="234" t="s">
        <v>40</v>
      </c>
      <c r="M188" s="235"/>
      <c r="N188" s="235"/>
      <c r="O188" s="236"/>
      <c r="P188" s="235"/>
      <c r="Q188" s="235"/>
      <c r="R188" s="283" t="s">
        <v>40</v>
      </c>
      <c r="S188" s="238"/>
      <c r="T188" s="239"/>
      <c r="U188" s="240" t="str">
        <f t="shared" si="63"/>
        <v/>
      </c>
      <c r="V188" s="240" t="str">
        <f t="shared" si="64"/>
        <v/>
      </c>
      <c r="W188" s="657"/>
      <c r="X188" s="204"/>
      <c r="Y188" s="204"/>
      <c r="Z188" s="204"/>
    </row>
    <row r="189" spans="1:27">
      <c r="A189" s="174">
        <v>1</v>
      </c>
      <c r="B189" s="175" t="s">
        <v>336</v>
      </c>
      <c r="C189" s="175" t="s">
        <v>1435</v>
      </c>
      <c r="D189" s="176" t="s">
        <v>337</v>
      </c>
      <c r="E189" s="177">
        <v>3</v>
      </c>
      <c r="F189" s="178" t="str">
        <f t="shared" ref="F189:F191" si="75">IF(ISERROR(IF(G189/E189=0,"",G189/E189))=TRUE,"",IF(G189/E189=0,"",G189/E189))</f>
        <v/>
      </c>
      <c r="G189" s="179"/>
      <c r="H189" s="176" t="s">
        <v>45</v>
      </c>
      <c r="I189" s="655">
        <v>0.12</v>
      </c>
      <c r="J189" s="176">
        <v>36</v>
      </c>
      <c r="K189" s="176">
        <v>504</v>
      </c>
      <c r="L189" s="176">
        <v>2520</v>
      </c>
      <c r="M189" s="181">
        <v>397.5</v>
      </c>
      <c r="N189" s="182">
        <v>79.5</v>
      </c>
      <c r="O189" s="182">
        <v>477</v>
      </c>
      <c r="P189" s="183"/>
      <c r="Q189" s="183" t="str">
        <f t="shared" ref="Q189:Q191" si="76">IF(ISERR(IF(O189*G189=0,"",O189*G189))=TRUE,"",IF(O189*G189=0,"",O189*G189))</f>
        <v/>
      </c>
      <c r="R189" s="176" t="s">
        <v>338</v>
      </c>
      <c r="S189" s="176" t="s">
        <v>73</v>
      </c>
      <c r="T189" s="176" t="s">
        <v>42</v>
      </c>
      <c r="U189" s="624">
        <f t="shared" si="63"/>
        <v>0</v>
      </c>
      <c r="V189" s="624">
        <f t="shared" si="64"/>
        <v>0</v>
      </c>
      <c r="W189" s="657"/>
      <c r="X189" s="184"/>
      <c r="Y189" s="184"/>
      <c r="Z189" s="184" t="s">
        <v>860</v>
      </c>
      <c r="AA189" s="174"/>
    </row>
    <row r="190" spans="1:27">
      <c r="A190" s="174">
        <v>2</v>
      </c>
      <c r="B190" s="175" t="s">
        <v>339</v>
      </c>
      <c r="C190" s="175" t="s">
        <v>1436</v>
      </c>
      <c r="D190" s="176" t="s">
        <v>340</v>
      </c>
      <c r="E190" s="177">
        <v>3</v>
      </c>
      <c r="F190" s="178" t="str">
        <f t="shared" si="75"/>
        <v/>
      </c>
      <c r="G190" s="179"/>
      <c r="H190" s="176" t="s">
        <v>45</v>
      </c>
      <c r="I190" s="655">
        <v>0.12</v>
      </c>
      <c r="J190" s="176">
        <v>36</v>
      </c>
      <c r="K190" s="176">
        <v>504</v>
      </c>
      <c r="L190" s="176">
        <v>2520</v>
      </c>
      <c r="M190" s="181">
        <v>397.5</v>
      </c>
      <c r="N190" s="182">
        <v>79.5</v>
      </c>
      <c r="O190" s="182">
        <v>477</v>
      </c>
      <c r="P190" s="183"/>
      <c r="Q190" s="183" t="str">
        <f t="shared" si="76"/>
        <v/>
      </c>
      <c r="R190" s="176" t="s">
        <v>341</v>
      </c>
      <c r="S190" s="176" t="s">
        <v>73</v>
      </c>
      <c r="T190" s="176" t="s">
        <v>42</v>
      </c>
      <c r="U190" s="624">
        <f t="shared" si="63"/>
        <v>0</v>
      </c>
      <c r="V190" s="624">
        <f t="shared" si="64"/>
        <v>0</v>
      </c>
      <c r="W190" s="657"/>
      <c r="X190" s="184"/>
      <c r="Y190" s="184"/>
      <c r="Z190" s="184" t="s">
        <v>860</v>
      </c>
      <c r="AA190" s="174"/>
    </row>
    <row r="191" spans="1:27">
      <c r="A191" s="174">
        <v>3</v>
      </c>
      <c r="B191" s="175" t="s">
        <v>342</v>
      </c>
      <c r="C191" s="175" t="s">
        <v>1437</v>
      </c>
      <c r="D191" s="176" t="s">
        <v>343</v>
      </c>
      <c r="E191" s="177">
        <v>3</v>
      </c>
      <c r="F191" s="178" t="str">
        <f t="shared" si="75"/>
        <v/>
      </c>
      <c r="G191" s="179"/>
      <c r="H191" s="176" t="s">
        <v>44</v>
      </c>
      <c r="I191" s="655">
        <v>0.12</v>
      </c>
      <c r="J191" s="176">
        <v>36</v>
      </c>
      <c r="K191" s="176">
        <v>504</v>
      </c>
      <c r="L191" s="176">
        <v>2520</v>
      </c>
      <c r="M191" s="181">
        <v>397.5</v>
      </c>
      <c r="N191" s="182">
        <v>79.5</v>
      </c>
      <c r="O191" s="182">
        <v>477</v>
      </c>
      <c r="P191" s="183"/>
      <c r="Q191" s="183" t="str">
        <f t="shared" si="76"/>
        <v/>
      </c>
      <c r="R191" s="176" t="s">
        <v>344</v>
      </c>
      <c r="S191" s="176" t="s">
        <v>73</v>
      </c>
      <c r="T191" s="176" t="s">
        <v>42</v>
      </c>
      <c r="U191" s="624">
        <f t="shared" si="63"/>
        <v>0</v>
      </c>
      <c r="V191" s="624">
        <f t="shared" si="64"/>
        <v>0</v>
      </c>
      <c r="W191" s="657"/>
      <c r="X191" s="184"/>
      <c r="Y191" s="184"/>
      <c r="Z191" s="184" t="s">
        <v>860</v>
      </c>
      <c r="AA191" s="174"/>
    </row>
    <row r="192" spans="1:27">
      <c r="A192" s="193" t="s">
        <v>345</v>
      </c>
      <c r="B192" s="194"/>
      <c r="C192" s="194"/>
      <c r="D192" s="232"/>
      <c r="E192" s="232"/>
      <c r="F192" s="232"/>
      <c r="G192" s="233"/>
      <c r="H192" s="232"/>
      <c r="I192" s="232"/>
      <c r="J192" s="234"/>
      <c r="K192" s="234"/>
      <c r="L192" s="234"/>
      <c r="M192" s="235"/>
      <c r="N192" s="235"/>
      <c r="O192" s="236"/>
      <c r="P192" s="235"/>
      <c r="Q192" s="235"/>
      <c r="R192" s="237"/>
      <c r="S192" s="238"/>
      <c r="T192" s="239"/>
      <c r="U192" s="240"/>
      <c r="V192" s="240"/>
      <c r="W192" s="657"/>
      <c r="X192" s="204"/>
      <c r="Y192" s="204"/>
      <c r="Z192" s="204"/>
    </row>
    <row r="193" spans="1:27">
      <c r="A193" s="174">
        <v>1</v>
      </c>
      <c r="B193" s="175" t="s">
        <v>346</v>
      </c>
      <c r="C193" s="175" t="s">
        <v>1438</v>
      </c>
      <c r="D193" s="176" t="s">
        <v>804</v>
      </c>
      <c r="E193" s="177">
        <v>3</v>
      </c>
      <c r="F193" s="178" t="str">
        <f t="shared" ref="F193:F194" si="77">IF(ISERROR(IF(G193/E193=0,"",G193/E193))=TRUE,"",IF(G193/E193=0,"",G193/E193))</f>
        <v/>
      </c>
      <c r="G193" s="179"/>
      <c r="H193" s="176" t="s">
        <v>44</v>
      </c>
      <c r="I193" s="655">
        <v>0.12</v>
      </c>
      <c r="J193" s="176">
        <v>36</v>
      </c>
      <c r="K193" s="176">
        <v>504</v>
      </c>
      <c r="L193" s="176">
        <v>2520</v>
      </c>
      <c r="M193" s="181">
        <v>397.5</v>
      </c>
      <c r="N193" s="182">
        <v>79.5</v>
      </c>
      <c r="O193" s="182">
        <v>477</v>
      </c>
      <c r="P193" s="183"/>
      <c r="Q193" s="183" t="str">
        <f t="shared" ref="Q193:Q194" si="78">IF(ISERR(IF(O193*G193=0,"",O193*G193))=TRUE,"",IF(O193*G193=0,"",O193*G193))</f>
        <v/>
      </c>
      <c r="R193" s="176" t="s">
        <v>805</v>
      </c>
      <c r="S193" s="176" t="s">
        <v>218</v>
      </c>
      <c r="T193" s="176" t="s">
        <v>42</v>
      </c>
      <c r="U193" s="624">
        <f t="shared" ref="U193:U194" si="79">IFERROR(G193*I193,"")</f>
        <v>0</v>
      </c>
      <c r="V193" s="624">
        <f t="shared" ref="V193:V194" si="80">IFERROR(G193/L193,"")</f>
        <v>0</v>
      </c>
      <c r="W193" s="657"/>
      <c r="X193" s="184"/>
      <c r="Y193" s="184"/>
      <c r="Z193" s="184" t="s">
        <v>860</v>
      </c>
      <c r="AA193" s="174"/>
    </row>
    <row r="194" spans="1:27">
      <c r="A194" s="174">
        <v>2</v>
      </c>
      <c r="B194" s="175" t="s">
        <v>875</v>
      </c>
      <c r="C194" s="175" t="s">
        <v>876</v>
      </c>
      <c r="D194" s="176" t="s">
        <v>877</v>
      </c>
      <c r="E194" s="177">
        <v>3</v>
      </c>
      <c r="F194" s="178" t="str">
        <f t="shared" si="77"/>
        <v/>
      </c>
      <c r="G194" s="179"/>
      <c r="H194" s="176" t="s">
        <v>41</v>
      </c>
      <c r="I194" s="655">
        <v>0.12</v>
      </c>
      <c r="J194" s="176">
        <v>36</v>
      </c>
      <c r="K194" s="176">
        <v>504</v>
      </c>
      <c r="L194" s="176">
        <v>2520</v>
      </c>
      <c r="M194" s="181">
        <v>397.5</v>
      </c>
      <c r="N194" s="182">
        <v>79.5</v>
      </c>
      <c r="O194" s="182">
        <v>477</v>
      </c>
      <c r="P194" s="183"/>
      <c r="Q194" s="183" t="str">
        <f t="shared" si="78"/>
        <v/>
      </c>
      <c r="R194" s="176" t="s">
        <v>878</v>
      </c>
      <c r="S194" s="176" t="s">
        <v>73</v>
      </c>
      <c r="T194" s="176" t="s">
        <v>42</v>
      </c>
      <c r="U194" s="624">
        <f t="shared" si="79"/>
        <v>0</v>
      </c>
      <c r="V194" s="624">
        <f t="shared" si="80"/>
        <v>0</v>
      </c>
      <c r="W194" s="657"/>
      <c r="X194" s="184"/>
      <c r="Y194" s="184"/>
      <c r="Z194" s="184" t="s">
        <v>860</v>
      </c>
      <c r="AA194" s="174"/>
    </row>
    <row r="195" spans="1:27">
      <c r="A195" s="193" t="s">
        <v>348</v>
      </c>
      <c r="B195" s="194"/>
      <c r="C195" s="194"/>
      <c r="D195" s="232"/>
      <c r="E195" s="232"/>
      <c r="F195" s="232"/>
      <c r="G195" s="233"/>
      <c r="H195" s="232"/>
      <c r="I195" s="232"/>
      <c r="J195" s="234"/>
      <c r="K195" s="234"/>
      <c r="L195" s="234"/>
      <c r="M195" s="235"/>
      <c r="N195" s="235"/>
      <c r="O195" s="236"/>
      <c r="P195" s="235"/>
      <c r="Q195" s="235"/>
      <c r="R195" s="237"/>
      <c r="S195" s="238"/>
      <c r="T195" s="239"/>
      <c r="U195" s="240"/>
      <c r="V195" s="240"/>
      <c r="W195" s="657"/>
      <c r="X195" s="204"/>
      <c r="Y195" s="204"/>
      <c r="Z195" s="204"/>
    </row>
    <row r="196" spans="1:27">
      <c r="A196" s="174">
        <v>1</v>
      </c>
      <c r="B196" s="175" t="s">
        <v>1263</v>
      </c>
      <c r="C196" s="175" t="s">
        <v>1439</v>
      </c>
      <c r="D196" s="176" t="s">
        <v>1264</v>
      </c>
      <c r="E196" s="177">
        <v>3</v>
      </c>
      <c r="F196" s="178" t="str">
        <f t="shared" ref="F196" si="81">IF(ISERROR(IF(G196/E196=0,"",G196/E196))=TRUE,"",IF(G196/E196=0,"",G196/E196))</f>
        <v/>
      </c>
      <c r="G196" s="179"/>
      <c r="H196" s="176" t="s">
        <v>41</v>
      </c>
      <c r="I196" s="655">
        <v>0.12</v>
      </c>
      <c r="J196" s="176">
        <v>36</v>
      </c>
      <c r="K196" s="176">
        <v>504</v>
      </c>
      <c r="L196" s="176">
        <v>2520</v>
      </c>
      <c r="M196" s="181">
        <v>397.5</v>
      </c>
      <c r="N196" s="182">
        <v>79.5</v>
      </c>
      <c r="O196" s="182">
        <v>477</v>
      </c>
      <c r="P196" s="183"/>
      <c r="Q196" s="183" t="str">
        <f t="shared" ref="Q196" si="82">IF(ISERR(IF(O196*G196=0,"",O196*G196))=TRUE,"",IF(O196*G196=0,"",O196*G196))</f>
        <v/>
      </c>
      <c r="R196" s="176" t="s">
        <v>1265</v>
      </c>
      <c r="S196" s="176" t="s">
        <v>74</v>
      </c>
      <c r="T196" s="176" t="s">
        <v>42</v>
      </c>
      <c r="U196" s="624">
        <f t="shared" ref="U196" si="83">IFERROR(G196*I196,"")</f>
        <v>0</v>
      </c>
      <c r="V196" s="624">
        <f t="shared" ref="V196" si="84">IFERROR(G196/L196,"")</f>
        <v>0</v>
      </c>
      <c r="W196" s="657"/>
      <c r="X196" s="184"/>
      <c r="Y196" s="184"/>
      <c r="Z196" s="184" t="s">
        <v>860</v>
      </c>
      <c r="AA196" s="174"/>
    </row>
    <row r="197" spans="1:27">
      <c r="A197" s="193" t="s">
        <v>347</v>
      </c>
      <c r="B197" s="194"/>
      <c r="C197" s="194"/>
      <c r="D197" s="232"/>
      <c r="E197" s="232"/>
      <c r="F197" s="232"/>
      <c r="G197" s="233"/>
      <c r="H197" s="232"/>
      <c r="I197" s="232"/>
      <c r="J197" s="234"/>
      <c r="K197" s="234"/>
      <c r="L197" s="234"/>
      <c r="M197" s="235"/>
      <c r="N197" s="235"/>
      <c r="O197" s="236"/>
      <c r="P197" s="235"/>
      <c r="Q197" s="235"/>
      <c r="R197" s="237"/>
      <c r="S197" s="238"/>
      <c r="T197" s="239"/>
      <c r="U197" s="240"/>
      <c r="V197" s="240"/>
      <c r="W197" s="657"/>
      <c r="X197" s="204"/>
      <c r="Y197" s="204"/>
      <c r="Z197" s="204"/>
    </row>
    <row r="198" spans="1:27">
      <c r="A198" s="174">
        <v>1</v>
      </c>
      <c r="B198" s="175" t="s">
        <v>752</v>
      </c>
      <c r="C198" s="175" t="s">
        <v>1440</v>
      </c>
      <c r="D198" s="176" t="s">
        <v>753</v>
      </c>
      <c r="E198" s="243">
        <v>3</v>
      </c>
      <c r="F198" s="178" t="str">
        <f t="shared" ref="F198" si="85">IF(ISERROR(IF(G198/E198=0,"",G198/E198))=TRUE,"",IF(G198/E198=0,"",G198/E198))</f>
        <v/>
      </c>
      <c r="G198" s="179"/>
      <c r="H198" s="176" t="s">
        <v>41</v>
      </c>
      <c r="I198" s="655">
        <v>0.12</v>
      </c>
      <c r="J198" s="176">
        <v>36</v>
      </c>
      <c r="K198" s="176">
        <v>504</v>
      </c>
      <c r="L198" s="176">
        <v>2520</v>
      </c>
      <c r="M198" s="181">
        <v>397.5</v>
      </c>
      <c r="N198" s="182">
        <v>79.5</v>
      </c>
      <c r="O198" s="182">
        <v>477</v>
      </c>
      <c r="P198" s="183"/>
      <c r="Q198" s="183" t="str">
        <f t="shared" ref="Q198" si="86">IF(ISERR(IF(O198*G198=0,"",O198*G198))=TRUE,"",IF(O198*G198=0,"",O198*G198))</f>
        <v/>
      </c>
      <c r="R198" s="176" t="s">
        <v>754</v>
      </c>
      <c r="S198" s="176" t="s">
        <v>74</v>
      </c>
      <c r="T198" s="176" t="s">
        <v>42</v>
      </c>
      <c r="U198" s="624">
        <f t="shared" ref="U198" si="87">IFERROR(G198*I198,"")</f>
        <v>0</v>
      </c>
      <c r="V198" s="624">
        <f t="shared" ref="V198" si="88">IFERROR(G198/L198,"")</f>
        <v>0</v>
      </c>
      <c r="W198" s="657"/>
      <c r="X198" s="184"/>
      <c r="Y198" s="184"/>
      <c r="Z198" s="184" t="s">
        <v>860</v>
      </c>
      <c r="AA198" s="174"/>
    </row>
    <row r="199" spans="1:27">
      <c r="A199" s="193" t="s">
        <v>349</v>
      </c>
      <c r="B199" s="194"/>
      <c r="C199" s="194"/>
      <c r="D199" s="232"/>
      <c r="E199" s="232"/>
      <c r="F199" s="232"/>
      <c r="G199" s="233"/>
      <c r="H199" s="232" t="s">
        <v>40</v>
      </c>
      <c r="I199" s="232" t="s">
        <v>40</v>
      </c>
      <c r="J199" s="234" t="s">
        <v>40</v>
      </c>
      <c r="K199" s="234" t="s">
        <v>40</v>
      </c>
      <c r="L199" s="234" t="s">
        <v>40</v>
      </c>
      <c r="M199" s="235"/>
      <c r="N199" s="235"/>
      <c r="O199" s="236"/>
      <c r="P199" s="235"/>
      <c r="Q199" s="235"/>
      <c r="R199" s="283" t="s">
        <v>40</v>
      </c>
      <c r="S199" s="238"/>
      <c r="T199" s="239"/>
      <c r="U199" s="240" t="str">
        <f>IFERROR(G199*I199,"")</f>
        <v/>
      </c>
      <c r="V199" s="240" t="str">
        <f>IFERROR(G199/L199,"")</f>
        <v/>
      </c>
      <c r="W199" s="657"/>
      <c r="X199" s="204"/>
      <c r="Y199" s="204"/>
      <c r="Z199" s="204"/>
    </row>
    <row r="200" spans="1:27">
      <c r="A200" s="174">
        <f>IF(ISERR(#REF!+1)=TRUE,1,#REF!+1)</f>
        <v>1</v>
      </c>
      <c r="B200" s="175" t="s">
        <v>350</v>
      </c>
      <c r="C200" s="175" t="s">
        <v>1441</v>
      </c>
      <c r="D200" s="176" t="s">
        <v>351</v>
      </c>
      <c r="E200" s="177">
        <v>3</v>
      </c>
      <c r="F200" s="178" t="str">
        <f t="shared" ref="F200:F202" si="89">IF(ISERROR(IF(G200/E200=0,"",G200/E200))=TRUE,"",IF(G200/E200=0,"",G200/E200))</f>
        <v/>
      </c>
      <c r="G200" s="179"/>
      <c r="H200" s="176" t="s">
        <v>45</v>
      </c>
      <c r="I200" s="655">
        <v>0.12</v>
      </c>
      <c r="J200" s="176">
        <v>36</v>
      </c>
      <c r="K200" s="176">
        <v>504</v>
      </c>
      <c r="L200" s="176">
        <v>2520</v>
      </c>
      <c r="M200" s="181">
        <v>397.5</v>
      </c>
      <c r="N200" s="182">
        <v>79.5</v>
      </c>
      <c r="O200" s="182">
        <v>477</v>
      </c>
      <c r="P200" s="183"/>
      <c r="Q200" s="183" t="str">
        <f t="shared" ref="Q200:Q202" si="90">IF(ISERR(IF(O200*G200=0,"",O200*G200))=TRUE,"",IF(O200*G200=0,"",O200*G200))</f>
        <v/>
      </c>
      <c r="R200" s="176" t="s">
        <v>352</v>
      </c>
      <c r="S200" s="176" t="s">
        <v>74</v>
      </c>
      <c r="T200" s="176" t="s">
        <v>42</v>
      </c>
      <c r="U200" s="624">
        <f t="shared" ref="U200:U202" si="91">IFERROR(G200*I200,"")</f>
        <v>0</v>
      </c>
      <c r="V200" s="624">
        <f t="shared" ref="V200:V202" si="92">IFERROR(G200/L200,"")</f>
        <v>0</v>
      </c>
      <c r="W200" s="657"/>
      <c r="X200" s="184"/>
      <c r="Y200" s="184"/>
      <c r="Z200" s="184" t="s">
        <v>860</v>
      </c>
      <c r="AA200" s="174"/>
    </row>
    <row r="201" spans="1:27">
      <c r="A201" s="174">
        <v>2</v>
      </c>
      <c r="B201" s="175" t="s">
        <v>353</v>
      </c>
      <c r="C201" s="175" t="s">
        <v>1442</v>
      </c>
      <c r="D201" s="176" t="s">
        <v>354</v>
      </c>
      <c r="E201" s="177">
        <v>3</v>
      </c>
      <c r="F201" s="178" t="str">
        <f t="shared" si="89"/>
        <v/>
      </c>
      <c r="G201" s="179"/>
      <c r="H201" s="176" t="s">
        <v>45</v>
      </c>
      <c r="I201" s="655">
        <v>0.12</v>
      </c>
      <c r="J201" s="176">
        <v>36</v>
      </c>
      <c r="K201" s="176">
        <v>504</v>
      </c>
      <c r="L201" s="176">
        <v>2520</v>
      </c>
      <c r="M201" s="181">
        <v>397.5</v>
      </c>
      <c r="N201" s="182">
        <v>79.5</v>
      </c>
      <c r="O201" s="182">
        <v>477</v>
      </c>
      <c r="P201" s="183"/>
      <c r="Q201" s="183" t="str">
        <f t="shared" si="90"/>
        <v/>
      </c>
      <c r="R201" s="176" t="s">
        <v>355</v>
      </c>
      <c r="S201" s="176" t="s">
        <v>73</v>
      </c>
      <c r="T201" s="176" t="s">
        <v>42</v>
      </c>
      <c r="U201" s="624">
        <f t="shared" si="91"/>
        <v>0</v>
      </c>
      <c r="V201" s="624">
        <f t="shared" si="92"/>
        <v>0</v>
      </c>
      <c r="W201" s="657"/>
      <c r="X201" s="184"/>
      <c r="Y201" s="184"/>
      <c r="Z201" s="184" t="s">
        <v>860</v>
      </c>
      <c r="AA201" s="174"/>
    </row>
    <row r="202" spans="1:27">
      <c r="A202" s="174">
        <v>3</v>
      </c>
      <c r="B202" s="175" t="s">
        <v>968</v>
      </c>
      <c r="C202" s="175" t="s">
        <v>1443</v>
      </c>
      <c r="D202" s="176" t="s">
        <v>969</v>
      </c>
      <c r="E202" s="177">
        <v>3</v>
      </c>
      <c r="F202" s="178" t="str">
        <f t="shared" si="89"/>
        <v/>
      </c>
      <c r="G202" s="179"/>
      <c r="H202" s="176" t="s">
        <v>45</v>
      </c>
      <c r="I202" s="655">
        <v>0.12</v>
      </c>
      <c r="J202" s="176">
        <v>36</v>
      </c>
      <c r="K202" s="176">
        <v>504</v>
      </c>
      <c r="L202" s="176">
        <v>2520</v>
      </c>
      <c r="M202" s="181">
        <v>397.5</v>
      </c>
      <c r="N202" s="182">
        <v>79.5</v>
      </c>
      <c r="O202" s="182">
        <v>477</v>
      </c>
      <c r="P202" s="183"/>
      <c r="Q202" s="183" t="str">
        <f t="shared" si="90"/>
        <v/>
      </c>
      <c r="R202" s="176" t="s">
        <v>970</v>
      </c>
      <c r="S202" s="176" t="s">
        <v>74</v>
      </c>
      <c r="T202" s="176" t="s">
        <v>42</v>
      </c>
      <c r="U202" s="624">
        <f t="shared" si="91"/>
        <v>0</v>
      </c>
      <c r="V202" s="624">
        <f t="shared" si="92"/>
        <v>0</v>
      </c>
      <c r="W202" s="657"/>
      <c r="X202" s="184"/>
      <c r="Y202" s="184"/>
      <c r="Z202" s="184" t="s">
        <v>860</v>
      </c>
      <c r="AA202" s="174"/>
    </row>
    <row r="203" spans="1:27">
      <c r="A203" s="193" t="s">
        <v>356</v>
      </c>
      <c r="B203" s="194"/>
      <c r="C203" s="194"/>
      <c r="D203" s="232"/>
      <c r="E203" s="232"/>
      <c r="F203" s="232"/>
      <c r="G203" s="233"/>
      <c r="H203" s="232" t="s">
        <v>40</v>
      </c>
      <c r="I203" s="232" t="s">
        <v>40</v>
      </c>
      <c r="J203" s="234" t="s">
        <v>40</v>
      </c>
      <c r="K203" s="234" t="s">
        <v>40</v>
      </c>
      <c r="L203" s="234" t="s">
        <v>40</v>
      </c>
      <c r="M203" s="235"/>
      <c r="N203" s="235"/>
      <c r="O203" s="236"/>
      <c r="P203" s="235"/>
      <c r="Q203" s="235"/>
      <c r="R203" s="283" t="s">
        <v>40</v>
      </c>
      <c r="S203" s="238"/>
      <c r="T203" s="239"/>
      <c r="U203" s="240" t="str">
        <f t="shared" si="63"/>
        <v/>
      </c>
      <c r="V203" s="240" t="str">
        <f t="shared" si="64"/>
        <v/>
      </c>
      <c r="W203" s="657"/>
      <c r="X203" s="204"/>
      <c r="Y203" s="204"/>
      <c r="Z203" s="204"/>
    </row>
    <row r="204" spans="1:27">
      <c r="A204" s="174">
        <f>IF(ISERR(#REF!+1)=TRUE,1,#REF!+1)</f>
        <v>1</v>
      </c>
      <c r="B204" s="175" t="s">
        <v>971</v>
      </c>
      <c r="C204" s="175" t="s">
        <v>1444</v>
      </c>
      <c r="D204" s="176" t="s">
        <v>972</v>
      </c>
      <c r="E204" s="177">
        <v>3</v>
      </c>
      <c r="F204" s="178" t="str">
        <f t="shared" ref="F204:F206" si="93">IF(ISERROR(IF(G204/E204=0,"",G204/E204))=TRUE,"",IF(G204/E204=0,"",G204/E204))</f>
        <v/>
      </c>
      <c r="G204" s="179"/>
      <c r="H204" s="176" t="s">
        <v>44</v>
      </c>
      <c r="I204" s="655">
        <v>0.12</v>
      </c>
      <c r="J204" s="176">
        <v>36</v>
      </c>
      <c r="K204" s="176">
        <v>504</v>
      </c>
      <c r="L204" s="176">
        <v>2520</v>
      </c>
      <c r="M204" s="181">
        <v>397.5</v>
      </c>
      <c r="N204" s="182">
        <v>79.5</v>
      </c>
      <c r="O204" s="182">
        <v>477</v>
      </c>
      <c r="P204" s="183"/>
      <c r="Q204" s="183" t="str">
        <f t="shared" ref="Q204:Q206" si="94">IF(ISERR(IF(O204*G204=0,"",O204*G204))=TRUE,"",IF(O204*G204=0,"",O204*G204))</f>
        <v/>
      </c>
      <c r="R204" s="176" t="s">
        <v>973</v>
      </c>
      <c r="S204" s="176" t="s">
        <v>218</v>
      </c>
      <c r="T204" s="176" t="s">
        <v>42</v>
      </c>
      <c r="U204" s="624">
        <f t="shared" si="63"/>
        <v>0</v>
      </c>
      <c r="V204" s="624">
        <f t="shared" si="64"/>
        <v>0</v>
      </c>
      <c r="W204" s="657"/>
      <c r="X204" s="184"/>
      <c r="Y204" s="184"/>
      <c r="Z204" s="184" t="s">
        <v>860</v>
      </c>
      <c r="AA204" s="174"/>
    </row>
    <row r="205" spans="1:27">
      <c r="A205" s="174">
        <v>2</v>
      </c>
      <c r="B205" s="175" t="s">
        <v>974</v>
      </c>
      <c r="C205" s="175" t="s">
        <v>1445</v>
      </c>
      <c r="D205" s="176" t="s">
        <v>975</v>
      </c>
      <c r="E205" s="177">
        <v>3</v>
      </c>
      <c r="F205" s="178" t="str">
        <f t="shared" si="93"/>
        <v/>
      </c>
      <c r="G205" s="179"/>
      <c r="H205" s="176" t="s">
        <v>44</v>
      </c>
      <c r="I205" s="655">
        <v>0.12</v>
      </c>
      <c r="J205" s="176">
        <v>36</v>
      </c>
      <c r="K205" s="176">
        <v>504</v>
      </c>
      <c r="L205" s="176">
        <v>2520</v>
      </c>
      <c r="M205" s="181">
        <v>397.5</v>
      </c>
      <c r="N205" s="182">
        <v>79.5</v>
      </c>
      <c r="O205" s="182">
        <v>477</v>
      </c>
      <c r="P205" s="183"/>
      <c r="Q205" s="183" t="str">
        <f t="shared" si="94"/>
        <v/>
      </c>
      <c r="R205" s="176" t="s">
        <v>976</v>
      </c>
      <c r="S205" s="176" t="s">
        <v>218</v>
      </c>
      <c r="T205" s="176" t="s">
        <v>42</v>
      </c>
      <c r="U205" s="624">
        <f t="shared" si="63"/>
        <v>0</v>
      </c>
      <c r="V205" s="624">
        <f t="shared" si="64"/>
        <v>0</v>
      </c>
      <c r="W205" s="657"/>
      <c r="X205" s="184"/>
      <c r="Y205" s="184"/>
      <c r="Z205" s="184" t="s">
        <v>860</v>
      </c>
      <c r="AA205" s="174"/>
    </row>
    <row r="206" spans="1:27">
      <c r="A206" s="174">
        <v>3</v>
      </c>
      <c r="B206" s="175" t="s">
        <v>357</v>
      </c>
      <c r="C206" s="175" t="s">
        <v>1446</v>
      </c>
      <c r="D206" s="176" t="s">
        <v>358</v>
      </c>
      <c r="E206" s="177">
        <v>3</v>
      </c>
      <c r="F206" s="178" t="str">
        <f t="shared" si="93"/>
        <v/>
      </c>
      <c r="G206" s="179"/>
      <c r="H206" s="176" t="s">
        <v>44</v>
      </c>
      <c r="I206" s="655">
        <v>0.12</v>
      </c>
      <c r="J206" s="176">
        <v>36</v>
      </c>
      <c r="K206" s="176">
        <v>504</v>
      </c>
      <c r="L206" s="176">
        <v>2520</v>
      </c>
      <c r="M206" s="181">
        <v>397.5</v>
      </c>
      <c r="N206" s="182">
        <v>79.5</v>
      </c>
      <c r="O206" s="182">
        <v>477</v>
      </c>
      <c r="P206" s="183"/>
      <c r="Q206" s="183" t="str">
        <f t="shared" si="94"/>
        <v/>
      </c>
      <c r="R206" s="176" t="s">
        <v>359</v>
      </c>
      <c r="S206" s="176" t="s">
        <v>74</v>
      </c>
      <c r="T206" s="176" t="s">
        <v>42</v>
      </c>
      <c r="U206" s="624">
        <f t="shared" si="63"/>
        <v>0</v>
      </c>
      <c r="V206" s="624">
        <f t="shared" si="64"/>
        <v>0</v>
      </c>
      <c r="W206" s="657"/>
      <c r="X206" s="184"/>
      <c r="Y206" s="184"/>
      <c r="Z206" s="184" t="s">
        <v>860</v>
      </c>
      <c r="AA206" s="174"/>
    </row>
    <row r="207" spans="1:27">
      <c r="A207" s="193" t="s">
        <v>360</v>
      </c>
      <c r="B207" s="194"/>
      <c r="C207" s="194"/>
      <c r="D207" s="232"/>
      <c r="E207" s="232"/>
      <c r="F207" s="232"/>
      <c r="G207" s="233"/>
      <c r="H207" s="232" t="s">
        <v>40</v>
      </c>
      <c r="I207" s="232" t="s">
        <v>40</v>
      </c>
      <c r="J207" s="234" t="s">
        <v>40</v>
      </c>
      <c r="K207" s="234" t="s">
        <v>40</v>
      </c>
      <c r="L207" s="234" t="s">
        <v>40</v>
      </c>
      <c r="M207" s="235"/>
      <c r="N207" s="235"/>
      <c r="O207" s="236"/>
      <c r="P207" s="235"/>
      <c r="Q207" s="235"/>
      <c r="R207" s="283" t="s">
        <v>40</v>
      </c>
      <c r="S207" s="238"/>
      <c r="T207" s="239"/>
      <c r="U207" s="240" t="str">
        <f t="shared" si="63"/>
        <v/>
      </c>
      <c r="V207" s="240" t="str">
        <f t="shared" si="64"/>
        <v/>
      </c>
      <c r="W207" s="657"/>
      <c r="X207" s="204"/>
      <c r="Y207" s="204"/>
      <c r="Z207" s="204"/>
    </row>
    <row r="208" spans="1:27">
      <c r="A208" s="174">
        <v>1</v>
      </c>
      <c r="B208" s="175" t="s">
        <v>361</v>
      </c>
      <c r="C208" s="175" t="s">
        <v>1447</v>
      </c>
      <c r="D208" s="176" t="s">
        <v>362</v>
      </c>
      <c r="E208" s="177">
        <v>3</v>
      </c>
      <c r="F208" s="178" t="str">
        <f t="shared" ref="F208" si="95">IF(ISERROR(IF(G208/E208=0,"",G208/E208))=TRUE,"",IF(G208/E208=0,"",G208/E208))</f>
        <v/>
      </c>
      <c r="G208" s="179"/>
      <c r="H208" s="176" t="s">
        <v>41</v>
      </c>
      <c r="I208" s="655">
        <v>0.12</v>
      </c>
      <c r="J208" s="176">
        <v>36</v>
      </c>
      <c r="K208" s="176">
        <v>504</v>
      </c>
      <c r="L208" s="176">
        <v>2520</v>
      </c>
      <c r="M208" s="181">
        <v>397.5</v>
      </c>
      <c r="N208" s="182">
        <v>79.5</v>
      </c>
      <c r="O208" s="182">
        <v>477</v>
      </c>
      <c r="P208" s="183"/>
      <c r="Q208" s="183" t="str">
        <f t="shared" ref="Q208" si="96">IF(ISERR(IF(O208*G208=0,"",O208*G208))=TRUE,"",IF(O208*G208=0,"",O208*G208))</f>
        <v/>
      </c>
      <c r="R208" s="176" t="s">
        <v>363</v>
      </c>
      <c r="S208" s="176" t="s">
        <v>73</v>
      </c>
      <c r="T208" s="176" t="s">
        <v>42</v>
      </c>
      <c r="U208" s="624">
        <f t="shared" si="63"/>
        <v>0</v>
      </c>
      <c r="V208" s="624">
        <f t="shared" si="64"/>
        <v>0</v>
      </c>
      <c r="W208" s="657"/>
      <c r="X208" s="184"/>
      <c r="Y208" s="184"/>
      <c r="Z208" s="184" t="s">
        <v>860</v>
      </c>
      <c r="AA208" s="174"/>
    </row>
    <row r="209" spans="1:27">
      <c r="A209" s="193" t="s">
        <v>364</v>
      </c>
      <c r="B209" s="194"/>
      <c r="C209" s="194"/>
      <c r="D209" s="232"/>
      <c r="E209" s="232"/>
      <c r="F209" s="232"/>
      <c r="G209" s="233"/>
      <c r="H209" s="232" t="s">
        <v>40</v>
      </c>
      <c r="I209" s="232" t="s">
        <v>40</v>
      </c>
      <c r="J209" s="234" t="s">
        <v>40</v>
      </c>
      <c r="K209" s="234" t="s">
        <v>40</v>
      </c>
      <c r="L209" s="234" t="s">
        <v>40</v>
      </c>
      <c r="M209" s="235"/>
      <c r="N209" s="235"/>
      <c r="O209" s="236"/>
      <c r="P209" s="235"/>
      <c r="Q209" s="235"/>
      <c r="R209" s="272" t="s">
        <v>40</v>
      </c>
      <c r="S209" s="238"/>
      <c r="T209" s="239"/>
      <c r="U209" s="240" t="str">
        <f t="shared" si="63"/>
        <v/>
      </c>
      <c r="V209" s="240" t="str">
        <f t="shared" si="64"/>
        <v/>
      </c>
      <c r="W209" s="657"/>
      <c r="X209" s="204"/>
      <c r="Y209" s="204"/>
      <c r="Z209" s="204"/>
    </row>
    <row r="210" spans="1:27">
      <c r="A210" s="193" t="s">
        <v>977</v>
      </c>
      <c r="B210" s="194"/>
      <c r="C210" s="194"/>
      <c r="D210" s="232"/>
      <c r="E210" s="232"/>
      <c r="F210" s="232"/>
      <c r="G210" s="233"/>
      <c r="H210" s="232" t="s">
        <v>40</v>
      </c>
      <c r="I210" s="232" t="s">
        <v>40</v>
      </c>
      <c r="J210" s="234" t="s">
        <v>40</v>
      </c>
      <c r="K210" s="234" t="s">
        <v>40</v>
      </c>
      <c r="L210" s="234" t="s">
        <v>40</v>
      </c>
      <c r="M210" s="235"/>
      <c r="N210" s="235"/>
      <c r="O210" s="236"/>
      <c r="P210" s="235"/>
      <c r="Q210" s="235"/>
      <c r="R210" s="272" t="s">
        <v>40</v>
      </c>
      <c r="S210" s="238"/>
      <c r="T210" s="239"/>
      <c r="U210" s="240" t="str">
        <f t="shared" si="63"/>
        <v/>
      </c>
      <c r="V210" s="240" t="str">
        <f t="shared" si="64"/>
        <v/>
      </c>
      <c r="W210" s="657"/>
      <c r="X210" s="204"/>
      <c r="Y210" s="204"/>
      <c r="Z210" s="204"/>
    </row>
    <row r="211" spans="1:27">
      <c r="A211" s="174">
        <f>IF(ISERR(#REF!+1)=TRUE,1,#REF!+1)</f>
        <v>1</v>
      </c>
      <c r="B211" s="175" t="s">
        <v>978</v>
      </c>
      <c r="C211" s="175" t="s">
        <v>1448</v>
      </c>
      <c r="D211" s="176" t="s">
        <v>979</v>
      </c>
      <c r="E211" s="177">
        <v>3</v>
      </c>
      <c r="F211" s="178" t="str">
        <f t="shared" ref="F211" si="97">IF(ISERROR(IF(G211/E211=0,"",G211/E211))=TRUE,"",IF(G211/E211=0,"",G211/E211))</f>
        <v/>
      </c>
      <c r="G211" s="179"/>
      <c r="H211" s="176" t="s">
        <v>44</v>
      </c>
      <c r="I211" s="655">
        <v>0.12</v>
      </c>
      <c r="J211" s="176">
        <v>36</v>
      </c>
      <c r="K211" s="176">
        <v>504</v>
      </c>
      <c r="L211" s="176">
        <v>2520</v>
      </c>
      <c r="M211" s="181">
        <v>397.5</v>
      </c>
      <c r="N211" s="182">
        <v>79.5</v>
      </c>
      <c r="O211" s="182">
        <v>477</v>
      </c>
      <c r="P211" s="183"/>
      <c r="Q211" s="183" t="str">
        <f t="shared" ref="Q211" si="98">IF(ISERR(IF(O211*G211=0,"",O211*G211))=TRUE,"",IF(O211*G211=0,"",O211*G211))</f>
        <v/>
      </c>
      <c r="R211" s="176" t="s">
        <v>980</v>
      </c>
      <c r="S211" s="176" t="s">
        <v>73</v>
      </c>
      <c r="T211" s="176" t="s">
        <v>42</v>
      </c>
      <c r="U211" s="624">
        <f t="shared" si="63"/>
        <v>0</v>
      </c>
      <c r="V211" s="624">
        <f t="shared" si="64"/>
        <v>0</v>
      </c>
      <c r="W211" s="657"/>
      <c r="X211" s="184"/>
      <c r="Y211" s="184"/>
      <c r="Z211" s="184" t="s">
        <v>860</v>
      </c>
      <c r="AA211" s="174"/>
    </row>
    <row r="212" spans="1:27">
      <c r="A212" s="193" t="s">
        <v>365</v>
      </c>
      <c r="B212" s="194"/>
      <c r="C212" s="194"/>
      <c r="D212" s="232"/>
      <c r="E212" s="232"/>
      <c r="F212" s="232"/>
      <c r="G212" s="233"/>
      <c r="H212" s="232" t="s">
        <v>40</v>
      </c>
      <c r="I212" s="232" t="s">
        <v>40</v>
      </c>
      <c r="J212" s="234" t="s">
        <v>40</v>
      </c>
      <c r="K212" s="234" t="s">
        <v>40</v>
      </c>
      <c r="L212" s="234" t="s">
        <v>40</v>
      </c>
      <c r="M212" s="235"/>
      <c r="N212" s="235"/>
      <c r="O212" s="236"/>
      <c r="P212" s="235"/>
      <c r="Q212" s="235"/>
      <c r="R212" s="272" t="s">
        <v>40</v>
      </c>
      <c r="S212" s="238"/>
      <c r="T212" s="239"/>
      <c r="U212" s="240" t="str">
        <f t="shared" si="63"/>
        <v/>
      </c>
      <c r="V212" s="240" t="str">
        <f t="shared" si="64"/>
        <v/>
      </c>
      <c r="W212" s="657"/>
      <c r="X212" s="204"/>
      <c r="Y212" s="204"/>
      <c r="Z212" s="204"/>
    </row>
    <row r="213" spans="1:27">
      <c r="A213" s="174">
        <f>IF(ISERR(#REF!+1)=TRUE,1,#REF!+1)</f>
        <v>1</v>
      </c>
      <c r="B213" s="175" t="s">
        <v>366</v>
      </c>
      <c r="C213" s="175" t="s">
        <v>1449</v>
      </c>
      <c r="D213" s="176" t="s">
        <v>367</v>
      </c>
      <c r="E213" s="177">
        <v>3</v>
      </c>
      <c r="F213" s="178" t="str">
        <f t="shared" ref="F213:F216" si="99">IF(ISERROR(IF(G213/E213=0,"",G213/E213))=TRUE,"",IF(G213/E213=0,"",G213/E213))</f>
        <v/>
      </c>
      <c r="G213" s="179"/>
      <c r="H213" s="176" t="s">
        <v>41</v>
      </c>
      <c r="I213" s="655">
        <v>0.12</v>
      </c>
      <c r="J213" s="176">
        <v>36</v>
      </c>
      <c r="K213" s="176">
        <v>504</v>
      </c>
      <c r="L213" s="176">
        <v>2520</v>
      </c>
      <c r="M213" s="181">
        <v>397.5</v>
      </c>
      <c r="N213" s="182">
        <v>79.5</v>
      </c>
      <c r="O213" s="182">
        <v>477</v>
      </c>
      <c r="P213" s="183"/>
      <c r="Q213" s="183" t="str">
        <f t="shared" ref="Q213:Q216" si="100">IF(ISERR(IF(O213*G213=0,"",O213*G213))=TRUE,"",IF(O213*G213=0,"",O213*G213))</f>
        <v/>
      </c>
      <c r="R213" s="176" t="s">
        <v>368</v>
      </c>
      <c r="S213" s="176" t="s">
        <v>73</v>
      </c>
      <c r="T213" s="176" t="s">
        <v>42</v>
      </c>
      <c r="U213" s="624">
        <f t="shared" si="63"/>
        <v>0</v>
      </c>
      <c r="V213" s="624">
        <f t="shared" si="64"/>
        <v>0</v>
      </c>
      <c r="W213" s="657"/>
      <c r="X213" s="184"/>
      <c r="Y213" s="184"/>
      <c r="Z213" s="184" t="s">
        <v>860</v>
      </c>
      <c r="AA213" s="174"/>
    </row>
    <row r="214" spans="1:27">
      <c r="A214" s="174">
        <v>2</v>
      </c>
      <c r="B214" s="175" t="s">
        <v>369</v>
      </c>
      <c r="C214" s="175" t="s">
        <v>1450</v>
      </c>
      <c r="D214" s="176" t="s">
        <v>370</v>
      </c>
      <c r="E214" s="177">
        <v>3</v>
      </c>
      <c r="F214" s="178" t="str">
        <f t="shared" si="99"/>
        <v/>
      </c>
      <c r="G214" s="179"/>
      <c r="H214" s="176" t="s">
        <v>44</v>
      </c>
      <c r="I214" s="655">
        <v>0.12</v>
      </c>
      <c r="J214" s="176">
        <v>36</v>
      </c>
      <c r="K214" s="176">
        <v>504</v>
      </c>
      <c r="L214" s="176">
        <v>2520</v>
      </c>
      <c r="M214" s="181">
        <v>397.5</v>
      </c>
      <c r="N214" s="182">
        <v>79.5</v>
      </c>
      <c r="O214" s="182">
        <v>477</v>
      </c>
      <c r="P214" s="183"/>
      <c r="Q214" s="183" t="str">
        <f t="shared" si="100"/>
        <v/>
      </c>
      <c r="R214" s="176" t="s">
        <v>371</v>
      </c>
      <c r="S214" s="176" t="s">
        <v>73</v>
      </c>
      <c r="T214" s="176" t="s">
        <v>42</v>
      </c>
      <c r="U214" s="624">
        <f t="shared" si="63"/>
        <v>0</v>
      </c>
      <c r="V214" s="624">
        <f t="shared" si="64"/>
        <v>0</v>
      </c>
      <c r="W214" s="657"/>
      <c r="X214" s="184"/>
      <c r="Y214" s="184"/>
      <c r="Z214" s="184" t="s">
        <v>860</v>
      </c>
      <c r="AA214" s="174"/>
    </row>
    <row r="215" spans="1:27">
      <c r="A215" s="174">
        <v>3</v>
      </c>
      <c r="B215" s="175" t="s">
        <v>981</v>
      </c>
      <c r="C215" s="175" t="s">
        <v>1451</v>
      </c>
      <c r="D215" s="176" t="s">
        <v>982</v>
      </c>
      <c r="E215" s="177">
        <v>1</v>
      </c>
      <c r="F215" s="178" t="str">
        <f t="shared" si="99"/>
        <v/>
      </c>
      <c r="G215" s="179"/>
      <c r="H215" s="176" t="s">
        <v>44</v>
      </c>
      <c r="I215" s="655">
        <v>0.12</v>
      </c>
      <c r="J215" s="176">
        <v>36</v>
      </c>
      <c r="K215" s="176">
        <v>504</v>
      </c>
      <c r="L215" s="176">
        <v>2520</v>
      </c>
      <c r="M215" s="181">
        <v>397.5</v>
      </c>
      <c r="N215" s="182">
        <v>79.5</v>
      </c>
      <c r="O215" s="182">
        <v>477</v>
      </c>
      <c r="P215" s="183"/>
      <c r="Q215" s="183" t="str">
        <f t="shared" si="100"/>
        <v/>
      </c>
      <c r="R215" s="176" t="s">
        <v>983</v>
      </c>
      <c r="S215" s="176" t="s">
        <v>73</v>
      </c>
      <c r="T215" s="176" t="s">
        <v>42</v>
      </c>
      <c r="U215" s="624">
        <f t="shared" si="63"/>
        <v>0</v>
      </c>
      <c r="V215" s="624">
        <f t="shared" si="64"/>
        <v>0</v>
      </c>
      <c r="W215" s="657"/>
      <c r="X215" s="184"/>
      <c r="Y215" s="184"/>
      <c r="Z215" s="184" t="s">
        <v>860</v>
      </c>
      <c r="AA215" s="174"/>
    </row>
    <row r="216" spans="1:27">
      <c r="A216" s="174">
        <f>IF(ISERR(A215+1)=TRUE,1,A215+1)</f>
        <v>4</v>
      </c>
      <c r="B216" s="175" t="s">
        <v>372</v>
      </c>
      <c r="C216" s="175" t="s">
        <v>1452</v>
      </c>
      <c r="D216" s="176" t="s">
        <v>373</v>
      </c>
      <c r="E216" s="177">
        <v>3</v>
      </c>
      <c r="F216" s="178" t="str">
        <f t="shared" si="99"/>
        <v/>
      </c>
      <c r="G216" s="179"/>
      <c r="H216" s="176" t="s">
        <v>44</v>
      </c>
      <c r="I216" s="655">
        <v>0.12</v>
      </c>
      <c r="J216" s="176">
        <v>36</v>
      </c>
      <c r="K216" s="176">
        <v>504</v>
      </c>
      <c r="L216" s="176">
        <v>2520</v>
      </c>
      <c r="M216" s="181">
        <v>397.5</v>
      </c>
      <c r="N216" s="182">
        <v>79.5</v>
      </c>
      <c r="O216" s="182">
        <v>477</v>
      </c>
      <c r="P216" s="183"/>
      <c r="Q216" s="183" t="str">
        <f t="shared" si="100"/>
        <v/>
      </c>
      <c r="R216" s="176" t="s">
        <v>374</v>
      </c>
      <c r="S216" s="176" t="s">
        <v>73</v>
      </c>
      <c r="T216" s="176" t="s">
        <v>42</v>
      </c>
      <c r="U216" s="624">
        <f t="shared" si="63"/>
        <v>0</v>
      </c>
      <c r="V216" s="624">
        <f t="shared" si="64"/>
        <v>0</v>
      </c>
      <c r="W216" s="657"/>
      <c r="X216" s="184"/>
      <c r="Y216" s="184"/>
      <c r="Z216" s="184" t="s">
        <v>860</v>
      </c>
      <c r="AA216" s="174"/>
    </row>
    <row r="217" spans="1:27">
      <c r="A217" s="193" t="s">
        <v>375</v>
      </c>
      <c r="B217" s="194"/>
      <c r="C217" s="194"/>
      <c r="D217" s="232"/>
      <c r="E217" s="232"/>
      <c r="F217" s="232"/>
      <c r="G217" s="233"/>
      <c r="H217" s="232" t="s">
        <v>40</v>
      </c>
      <c r="I217" s="232" t="s">
        <v>40</v>
      </c>
      <c r="J217" s="234" t="s">
        <v>40</v>
      </c>
      <c r="K217" s="234" t="s">
        <v>40</v>
      </c>
      <c r="L217" s="234" t="s">
        <v>40</v>
      </c>
      <c r="M217" s="234"/>
      <c r="N217" s="284"/>
      <c r="O217" s="236"/>
      <c r="P217" s="235"/>
      <c r="Q217" s="235"/>
      <c r="R217" s="272" t="s">
        <v>40</v>
      </c>
      <c r="S217" s="238"/>
      <c r="T217" s="239"/>
      <c r="U217" s="240" t="str">
        <f t="shared" si="63"/>
        <v/>
      </c>
      <c r="V217" s="240" t="str">
        <f t="shared" si="64"/>
        <v/>
      </c>
      <c r="W217" s="657"/>
      <c r="X217" s="204"/>
      <c r="Y217" s="204"/>
      <c r="Z217" s="204"/>
    </row>
    <row r="218" spans="1:27">
      <c r="A218" s="174">
        <v>1</v>
      </c>
      <c r="B218" s="175" t="s">
        <v>376</v>
      </c>
      <c r="C218" s="175" t="s">
        <v>1453</v>
      </c>
      <c r="D218" s="176" t="s">
        <v>377</v>
      </c>
      <c r="E218" s="177">
        <v>3</v>
      </c>
      <c r="F218" s="178" t="str">
        <f t="shared" ref="F218" si="101">IF(ISERROR(IF(G218/E218=0,"",G218/E218))=TRUE,"",IF(G218/E218=0,"",G218/E218))</f>
        <v/>
      </c>
      <c r="G218" s="179"/>
      <c r="H218" s="176" t="s">
        <v>41</v>
      </c>
      <c r="I218" s="655">
        <v>0.12</v>
      </c>
      <c r="J218" s="176">
        <v>36</v>
      </c>
      <c r="K218" s="176">
        <v>504</v>
      </c>
      <c r="L218" s="176">
        <v>2520</v>
      </c>
      <c r="M218" s="181">
        <v>397.5</v>
      </c>
      <c r="N218" s="182">
        <v>79.5</v>
      </c>
      <c r="O218" s="182">
        <v>477</v>
      </c>
      <c r="P218" s="183"/>
      <c r="Q218" s="183" t="str">
        <f t="shared" ref="Q218" si="102">IF(ISERR(IF(O218*G218=0,"",O218*G218))=TRUE,"",IF(O218*G218=0,"",O218*G218))</f>
        <v/>
      </c>
      <c r="R218" s="176" t="s">
        <v>378</v>
      </c>
      <c r="S218" s="176" t="s">
        <v>73</v>
      </c>
      <c r="T218" s="176" t="s">
        <v>42</v>
      </c>
      <c r="U218" s="624">
        <f t="shared" si="63"/>
        <v>0</v>
      </c>
      <c r="V218" s="624">
        <f t="shared" si="64"/>
        <v>0</v>
      </c>
      <c r="W218" s="657"/>
      <c r="X218" s="184"/>
      <c r="Y218" s="184"/>
      <c r="Z218" s="184" t="s">
        <v>860</v>
      </c>
      <c r="AA218" s="174"/>
    </row>
    <row r="219" spans="1:27">
      <c r="A219" s="193" t="s">
        <v>379</v>
      </c>
      <c r="B219" s="282"/>
      <c r="C219" s="282"/>
      <c r="D219" s="274"/>
      <c r="E219" s="274"/>
      <c r="F219" s="274"/>
      <c r="G219" s="196"/>
      <c r="H219" s="274" t="s">
        <v>40</v>
      </c>
      <c r="I219" s="274" t="s">
        <v>40</v>
      </c>
      <c r="J219" s="282" t="s">
        <v>40</v>
      </c>
      <c r="K219" s="282" t="s">
        <v>40</v>
      </c>
      <c r="L219" s="282" t="s">
        <v>40</v>
      </c>
      <c r="M219" s="282"/>
      <c r="N219" s="282"/>
      <c r="O219" s="285"/>
      <c r="P219" s="282"/>
      <c r="Q219" s="282"/>
      <c r="R219" s="286" t="s">
        <v>40</v>
      </c>
      <c r="S219" s="201"/>
      <c r="T219" s="287"/>
      <c r="U219" s="288" t="str">
        <f t="shared" si="63"/>
        <v/>
      </c>
      <c r="V219" s="288" t="str">
        <f t="shared" si="64"/>
        <v/>
      </c>
      <c r="W219" s="657"/>
      <c r="X219" s="289"/>
      <c r="Y219" s="289"/>
      <c r="Z219" s="289"/>
    </row>
    <row r="220" spans="1:27">
      <c r="A220" s="174">
        <f>IF(ISERR(A219+1)=TRUE,1,A219+1)</f>
        <v>1</v>
      </c>
      <c r="B220" s="175" t="s">
        <v>380</v>
      </c>
      <c r="C220" s="175" t="s">
        <v>1454</v>
      </c>
      <c r="D220" s="176" t="s">
        <v>381</v>
      </c>
      <c r="E220" s="177">
        <v>3</v>
      </c>
      <c r="F220" s="178" t="str">
        <f t="shared" ref="F220" si="103">IF(ISERROR(IF(G220/E220=0,"",G220/E220))=TRUE,"",IF(G220/E220=0,"",G220/E220))</f>
        <v/>
      </c>
      <c r="G220" s="179"/>
      <c r="H220" s="176" t="s">
        <v>44</v>
      </c>
      <c r="I220" s="655">
        <v>0.12</v>
      </c>
      <c r="J220" s="176">
        <v>36</v>
      </c>
      <c r="K220" s="176">
        <v>504</v>
      </c>
      <c r="L220" s="176">
        <v>2520</v>
      </c>
      <c r="M220" s="181">
        <v>397.5</v>
      </c>
      <c r="N220" s="182">
        <v>79.5</v>
      </c>
      <c r="O220" s="182">
        <v>477</v>
      </c>
      <c r="P220" s="183"/>
      <c r="Q220" s="183" t="str">
        <f t="shared" ref="Q220" si="104">IF(ISERR(IF(O220*G220=0,"",O220*G220))=TRUE,"",IF(O220*G220=0,"",O220*G220))</f>
        <v/>
      </c>
      <c r="R220" s="176" t="s">
        <v>382</v>
      </c>
      <c r="S220" s="176" t="s">
        <v>73</v>
      </c>
      <c r="T220" s="176" t="s">
        <v>42</v>
      </c>
      <c r="U220" s="624">
        <f t="shared" si="63"/>
        <v>0</v>
      </c>
      <c r="V220" s="624">
        <f t="shared" si="64"/>
        <v>0</v>
      </c>
      <c r="W220" s="657"/>
      <c r="X220" s="184"/>
      <c r="Y220" s="184"/>
      <c r="Z220" s="184" t="s">
        <v>860</v>
      </c>
      <c r="AA220" s="174"/>
    </row>
    <row r="221" spans="1:27">
      <c r="A221" s="193" t="s">
        <v>383</v>
      </c>
      <c r="B221" s="194"/>
      <c r="C221" s="194"/>
      <c r="D221" s="232"/>
      <c r="E221" s="232"/>
      <c r="F221" s="232"/>
      <c r="G221" s="233"/>
      <c r="H221" s="232" t="s">
        <v>40</v>
      </c>
      <c r="I221" s="232" t="s">
        <v>40</v>
      </c>
      <c r="J221" s="234" t="s">
        <v>40</v>
      </c>
      <c r="K221" s="234" t="s">
        <v>40</v>
      </c>
      <c r="L221" s="234" t="s">
        <v>40</v>
      </c>
      <c r="M221" s="234"/>
      <c r="N221" s="235"/>
      <c r="O221" s="236"/>
      <c r="P221" s="235"/>
      <c r="Q221" s="235"/>
      <c r="R221" s="272" t="s">
        <v>40</v>
      </c>
      <c r="S221" s="238"/>
      <c r="T221" s="239"/>
      <c r="U221" s="240" t="str">
        <f t="shared" si="63"/>
        <v/>
      </c>
      <c r="V221" s="240" t="str">
        <f t="shared" si="64"/>
        <v/>
      </c>
      <c r="W221" s="657"/>
      <c r="X221" s="204"/>
      <c r="Y221" s="204"/>
      <c r="Z221" s="204"/>
    </row>
    <row r="222" spans="1:27">
      <c r="A222" s="174">
        <v>1</v>
      </c>
      <c r="B222" s="175" t="s">
        <v>792</v>
      </c>
      <c r="C222" s="175" t="s">
        <v>1455</v>
      </c>
      <c r="D222" s="176" t="s">
        <v>793</v>
      </c>
      <c r="E222" s="177">
        <v>3</v>
      </c>
      <c r="F222" s="178" t="str">
        <f t="shared" ref="F222:F223" si="105">IF(ISERROR(IF(G222/E222=0,"",G222/E222))=TRUE,"",IF(G222/E222=0,"",G222/E222))</f>
        <v/>
      </c>
      <c r="G222" s="179"/>
      <c r="H222" s="176" t="s">
        <v>44</v>
      </c>
      <c r="I222" s="655">
        <v>0.12</v>
      </c>
      <c r="J222" s="176">
        <v>36</v>
      </c>
      <c r="K222" s="176">
        <v>504</v>
      </c>
      <c r="L222" s="176">
        <v>2520</v>
      </c>
      <c r="M222" s="181">
        <v>397.5</v>
      </c>
      <c r="N222" s="182">
        <v>79.5</v>
      </c>
      <c r="O222" s="182">
        <v>477</v>
      </c>
      <c r="P222" s="183"/>
      <c r="Q222" s="183" t="str">
        <f t="shared" ref="Q222:Q223" si="106">IF(ISERR(IF(O222*G222=0,"",O222*G222))=TRUE,"",IF(O222*G222=0,"",O222*G222))</f>
        <v/>
      </c>
      <c r="R222" s="176" t="s">
        <v>794</v>
      </c>
      <c r="S222" s="176" t="s">
        <v>73</v>
      </c>
      <c r="T222" s="176" t="s">
        <v>42</v>
      </c>
      <c r="U222" s="624">
        <f t="shared" si="63"/>
        <v>0</v>
      </c>
      <c r="V222" s="624">
        <f t="shared" si="64"/>
        <v>0</v>
      </c>
      <c r="W222" s="657"/>
      <c r="X222" s="184"/>
      <c r="Y222" s="184"/>
      <c r="Z222" s="184" t="s">
        <v>860</v>
      </c>
      <c r="AA222" s="174"/>
    </row>
    <row r="223" spans="1:27">
      <c r="A223" s="174">
        <v>2</v>
      </c>
      <c r="B223" s="175" t="s">
        <v>384</v>
      </c>
      <c r="C223" s="175" t="s">
        <v>1456</v>
      </c>
      <c r="D223" s="176" t="s">
        <v>385</v>
      </c>
      <c r="E223" s="177">
        <v>3</v>
      </c>
      <c r="F223" s="178" t="str">
        <f t="shared" si="105"/>
        <v/>
      </c>
      <c r="G223" s="179"/>
      <c r="H223" s="176" t="s">
        <v>44</v>
      </c>
      <c r="I223" s="655">
        <v>0.12</v>
      </c>
      <c r="J223" s="176">
        <v>36</v>
      </c>
      <c r="K223" s="176">
        <v>504</v>
      </c>
      <c r="L223" s="176">
        <v>2520</v>
      </c>
      <c r="M223" s="181">
        <v>397.5</v>
      </c>
      <c r="N223" s="182">
        <v>79.5</v>
      </c>
      <c r="O223" s="182">
        <v>477</v>
      </c>
      <c r="P223" s="183"/>
      <c r="Q223" s="183" t="str">
        <f t="shared" si="106"/>
        <v/>
      </c>
      <c r="R223" s="176" t="s">
        <v>386</v>
      </c>
      <c r="S223" s="176" t="s">
        <v>73</v>
      </c>
      <c r="T223" s="176" t="s">
        <v>42</v>
      </c>
      <c r="U223" s="624">
        <f t="shared" si="63"/>
        <v>0</v>
      </c>
      <c r="V223" s="624">
        <f t="shared" si="64"/>
        <v>0</v>
      </c>
      <c r="W223" s="657"/>
      <c r="X223" s="184"/>
      <c r="Y223" s="184"/>
      <c r="Z223" s="184" t="s">
        <v>860</v>
      </c>
      <c r="AA223" s="174"/>
    </row>
    <row r="224" spans="1:27">
      <c r="A224" s="193" t="s">
        <v>387</v>
      </c>
      <c r="B224" s="290"/>
      <c r="C224" s="291"/>
      <c r="D224" s="292"/>
      <c r="E224" s="292"/>
      <c r="F224" s="292"/>
      <c r="G224" s="293"/>
      <c r="H224" s="292" t="s">
        <v>40</v>
      </c>
      <c r="I224" s="292" t="s">
        <v>40</v>
      </c>
      <c r="J224" s="294" t="s">
        <v>40</v>
      </c>
      <c r="K224" s="294" t="s">
        <v>40</v>
      </c>
      <c r="L224" s="294" t="s">
        <v>40</v>
      </c>
      <c r="M224" s="294"/>
      <c r="N224" s="294"/>
      <c r="O224" s="295"/>
      <c r="P224" s="294"/>
      <c r="Q224" s="294"/>
      <c r="R224" s="296" t="s">
        <v>40</v>
      </c>
      <c r="S224" s="238"/>
      <c r="T224" s="238"/>
      <c r="U224" s="297" t="str">
        <f t="shared" si="63"/>
        <v/>
      </c>
      <c r="V224" s="297" t="str">
        <f t="shared" si="64"/>
        <v/>
      </c>
      <c r="W224" s="657"/>
      <c r="X224" s="279"/>
      <c r="Y224" s="279"/>
      <c r="Z224" s="279"/>
    </row>
    <row r="225" spans="1:27">
      <c r="A225" s="174">
        <f>IF(ISERR(#REF!+1)=TRUE,1,#REF!+1)</f>
        <v>1</v>
      </c>
      <c r="B225" s="175" t="s">
        <v>388</v>
      </c>
      <c r="C225" s="175" t="s">
        <v>1457</v>
      </c>
      <c r="D225" s="176" t="s">
        <v>389</v>
      </c>
      <c r="E225" s="177">
        <v>3</v>
      </c>
      <c r="F225" s="178" t="str">
        <f t="shared" ref="F225:F227" si="107">IF(ISERROR(IF(G225/E225=0,"",G225/E225))=TRUE,"",IF(G225/E225=0,"",G225/E225))</f>
        <v/>
      </c>
      <c r="G225" s="179"/>
      <c r="H225" s="176" t="s">
        <v>44</v>
      </c>
      <c r="I225" s="655">
        <v>0.12</v>
      </c>
      <c r="J225" s="176">
        <v>36</v>
      </c>
      <c r="K225" s="176">
        <v>504</v>
      </c>
      <c r="L225" s="176">
        <v>2520</v>
      </c>
      <c r="M225" s="181">
        <v>397.5</v>
      </c>
      <c r="N225" s="182">
        <v>79.5</v>
      </c>
      <c r="O225" s="182">
        <v>477</v>
      </c>
      <c r="P225" s="183"/>
      <c r="Q225" s="183" t="str">
        <f t="shared" ref="Q225:Q227" si="108">IF(ISERR(IF(O225*G225=0,"",O225*G225))=TRUE,"",IF(O225*G225=0,"",O225*G225))</f>
        <v/>
      </c>
      <c r="R225" s="176" t="s">
        <v>390</v>
      </c>
      <c r="S225" s="176" t="s">
        <v>73</v>
      </c>
      <c r="T225" s="176" t="s">
        <v>42</v>
      </c>
      <c r="U225" s="624">
        <f t="shared" si="63"/>
        <v>0</v>
      </c>
      <c r="V225" s="624">
        <f t="shared" si="64"/>
        <v>0</v>
      </c>
      <c r="W225" s="657"/>
      <c r="X225" s="184"/>
      <c r="Y225" s="184"/>
      <c r="Z225" s="184" t="s">
        <v>860</v>
      </c>
      <c r="AA225" s="174"/>
    </row>
    <row r="226" spans="1:27">
      <c r="A226" s="174">
        <v>2</v>
      </c>
      <c r="B226" s="175" t="s">
        <v>391</v>
      </c>
      <c r="C226" s="175" t="s">
        <v>1458</v>
      </c>
      <c r="D226" s="176" t="s">
        <v>392</v>
      </c>
      <c r="E226" s="177">
        <v>3</v>
      </c>
      <c r="F226" s="178" t="str">
        <f t="shared" si="107"/>
        <v/>
      </c>
      <c r="G226" s="179"/>
      <c r="H226" s="176" t="s">
        <v>44</v>
      </c>
      <c r="I226" s="655">
        <v>0.12</v>
      </c>
      <c r="J226" s="176">
        <v>36</v>
      </c>
      <c r="K226" s="176">
        <v>504</v>
      </c>
      <c r="L226" s="176">
        <v>2520</v>
      </c>
      <c r="M226" s="181">
        <v>397.5</v>
      </c>
      <c r="N226" s="182">
        <v>79.5</v>
      </c>
      <c r="O226" s="182">
        <v>477</v>
      </c>
      <c r="P226" s="183"/>
      <c r="Q226" s="183" t="str">
        <f t="shared" si="108"/>
        <v/>
      </c>
      <c r="R226" s="176" t="s">
        <v>393</v>
      </c>
      <c r="S226" s="176" t="s">
        <v>73</v>
      </c>
      <c r="T226" s="176" t="s">
        <v>42</v>
      </c>
      <c r="U226" s="624">
        <f t="shared" si="63"/>
        <v>0</v>
      </c>
      <c r="V226" s="624">
        <f t="shared" si="64"/>
        <v>0</v>
      </c>
      <c r="W226" s="657"/>
      <c r="X226" s="184"/>
      <c r="Y226" s="184"/>
      <c r="Z226" s="184" t="s">
        <v>860</v>
      </c>
      <c r="AA226" s="174"/>
    </row>
    <row r="227" spans="1:27">
      <c r="A227" s="174">
        <v>3</v>
      </c>
      <c r="B227" s="175" t="s">
        <v>394</v>
      </c>
      <c r="C227" s="175" t="s">
        <v>1459</v>
      </c>
      <c r="D227" s="176" t="s">
        <v>395</v>
      </c>
      <c r="E227" s="177">
        <v>3</v>
      </c>
      <c r="F227" s="178" t="str">
        <f t="shared" si="107"/>
        <v/>
      </c>
      <c r="G227" s="179"/>
      <c r="H227" s="176" t="s">
        <v>41</v>
      </c>
      <c r="I227" s="655">
        <v>0.12</v>
      </c>
      <c r="J227" s="176">
        <v>36</v>
      </c>
      <c r="K227" s="176">
        <v>504</v>
      </c>
      <c r="L227" s="176">
        <v>2520</v>
      </c>
      <c r="M227" s="181">
        <v>397.5</v>
      </c>
      <c r="N227" s="182">
        <v>79.5</v>
      </c>
      <c r="O227" s="182">
        <v>477</v>
      </c>
      <c r="P227" s="183"/>
      <c r="Q227" s="183" t="str">
        <f t="shared" si="108"/>
        <v/>
      </c>
      <c r="R227" s="176" t="s">
        <v>396</v>
      </c>
      <c r="S227" s="176" t="s">
        <v>74</v>
      </c>
      <c r="T227" s="176" t="s">
        <v>42</v>
      </c>
      <c r="U227" s="624">
        <f t="shared" si="63"/>
        <v>0</v>
      </c>
      <c r="V227" s="624">
        <f t="shared" si="64"/>
        <v>0</v>
      </c>
      <c r="W227" s="657"/>
      <c r="X227" s="184"/>
      <c r="Y227" s="184"/>
      <c r="Z227" s="184" t="s">
        <v>860</v>
      </c>
      <c r="AA227" s="174"/>
    </row>
    <row r="228" spans="1:27">
      <c r="A228" s="193" t="s">
        <v>1203</v>
      </c>
      <c r="B228" s="290"/>
      <c r="C228" s="291"/>
      <c r="D228" s="292"/>
      <c r="E228" s="292"/>
      <c r="F228" s="292"/>
      <c r="G228" s="293"/>
      <c r="H228" s="292" t="s">
        <v>40</v>
      </c>
      <c r="I228" s="292" t="s">
        <v>40</v>
      </c>
      <c r="J228" s="294" t="s">
        <v>40</v>
      </c>
      <c r="K228" s="294" t="s">
        <v>40</v>
      </c>
      <c r="L228" s="294" t="s">
        <v>40</v>
      </c>
      <c r="M228" s="294"/>
      <c r="N228" s="294"/>
      <c r="O228" s="295"/>
      <c r="P228" s="294"/>
      <c r="Q228" s="294"/>
      <c r="R228" s="296" t="s">
        <v>40</v>
      </c>
      <c r="S228" s="238"/>
      <c r="T228" s="238"/>
      <c r="U228" s="297" t="str">
        <f t="shared" si="63"/>
        <v/>
      </c>
      <c r="V228" s="297" t="str">
        <f t="shared" si="64"/>
        <v/>
      </c>
      <c r="W228" s="657"/>
      <c r="X228" s="279"/>
      <c r="Y228" s="279"/>
      <c r="Z228" s="279"/>
    </row>
    <row r="229" spans="1:27">
      <c r="A229" s="174">
        <v>1</v>
      </c>
      <c r="B229" s="175" t="s">
        <v>917</v>
      </c>
      <c r="C229" s="175" t="s">
        <v>918</v>
      </c>
      <c r="D229" s="176" t="s">
        <v>919</v>
      </c>
      <c r="E229" s="177">
        <v>3</v>
      </c>
      <c r="F229" s="178" t="str">
        <f t="shared" ref="F229:F231" si="109">IF(ISERROR(IF(G229/E229=0,"",G229/E229))=TRUE,"",IF(G229/E229=0,"",G229/E229))</f>
        <v/>
      </c>
      <c r="G229" s="179"/>
      <c r="H229" s="176" t="s">
        <v>41</v>
      </c>
      <c r="I229" s="655">
        <v>0.12</v>
      </c>
      <c r="J229" s="176">
        <v>36</v>
      </c>
      <c r="K229" s="176">
        <v>504</v>
      </c>
      <c r="L229" s="176">
        <v>2520</v>
      </c>
      <c r="M229" s="181">
        <v>397.5</v>
      </c>
      <c r="N229" s="182">
        <v>79.5</v>
      </c>
      <c r="O229" s="182">
        <v>477</v>
      </c>
      <c r="P229" s="183"/>
      <c r="Q229" s="183" t="str">
        <f t="shared" ref="Q229:Q231" si="110">IF(ISERR(IF(O229*G229=0,"",O229*G229))=TRUE,"",IF(O229*G229=0,"",O229*G229))</f>
        <v/>
      </c>
      <c r="R229" s="176" t="s">
        <v>920</v>
      </c>
      <c r="S229" s="176" t="s">
        <v>921</v>
      </c>
      <c r="T229" s="176" t="s">
        <v>42</v>
      </c>
      <c r="U229" s="624">
        <f t="shared" si="63"/>
        <v>0</v>
      </c>
      <c r="V229" s="624">
        <f t="shared" si="64"/>
        <v>0</v>
      </c>
      <c r="W229" s="657"/>
      <c r="X229" s="184"/>
      <c r="Y229" s="184"/>
      <c r="Z229" s="184" t="s">
        <v>860</v>
      </c>
      <c r="AA229" s="174"/>
    </row>
    <row r="230" spans="1:27">
      <c r="A230" s="174">
        <v>2</v>
      </c>
      <c r="B230" s="175" t="s">
        <v>922</v>
      </c>
      <c r="C230" s="175" t="s">
        <v>923</v>
      </c>
      <c r="D230" s="176" t="s">
        <v>924</v>
      </c>
      <c r="E230" s="177">
        <v>3</v>
      </c>
      <c r="F230" s="178" t="str">
        <f t="shared" si="109"/>
        <v/>
      </c>
      <c r="G230" s="179"/>
      <c r="H230" s="176" t="s">
        <v>41</v>
      </c>
      <c r="I230" s="655">
        <v>0.12</v>
      </c>
      <c r="J230" s="176">
        <v>36</v>
      </c>
      <c r="K230" s="176">
        <v>504</v>
      </c>
      <c r="L230" s="176">
        <v>2520</v>
      </c>
      <c r="M230" s="181">
        <v>397.5</v>
      </c>
      <c r="N230" s="182">
        <v>79.5</v>
      </c>
      <c r="O230" s="182">
        <v>477</v>
      </c>
      <c r="P230" s="183"/>
      <c r="Q230" s="183" t="str">
        <f t="shared" si="110"/>
        <v/>
      </c>
      <c r="R230" s="176" t="s">
        <v>925</v>
      </c>
      <c r="S230" s="176" t="s">
        <v>921</v>
      </c>
      <c r="T230" s="176" t="s">
        <v>42</v>
      </c>
      <c r="U230" s="624">
        <f t="shared" si="63"/>
        <v>0</v>
      </c>
      <c r="V230" s="624">
        <f t="shared" si="64"/>
        <v>0</v>
      </c>
      <c r="W230" s="657"/>
      <c r="X230" s="184"/>
      <c r="Y230" s="184"/>
      <c r="Z230" s="184" t="s">
        <v>860</v>
      </c>
      <c r="AA230" s="174"/>
    </row>
    <row r="231" spans="1:27" ht="21" thickBot="1">
      <c r="A231" s="174">
        <v>3</v>
      </c>
      <c r="B231" s="175" t="s">
        <v>926</v>
      </c>
      <c r="C231" s="175" t="s">
        <v>927</v>
      </c>
      <c r="D231" s="176" t="s">
        <v>928</v>
      </c>
      <c r="E231" s="177">
        <v>3</v>
      </c>
      <c r="F231" s="178" t="str">
        <f t="shared" si="109"/>
        <v/>
      </c>
      <c r="G231" s="179"/>
      <c r="H231" s="176" t="s">
        <v>41</v>
      </c>
      <c r="I231" s="655">
        <v>0.12</v>
      </c>
      <c r="J231" s="176">
        <v>36</v>
      </c>
      <c r="K231" s="176">
        <v>504</v>
      </c>
      <c r="L231" s="176">
        <v>2520</v>
      </c>
      <c r="M231" s="181">
        <v>397.5</v>
      </c>
      <c r="N231" s="182">
        <v>79.5</v>
      </c>
      <c r="O231" s="182">
        <v>477</v>
      </c>
      <c r="P231" s="183"/>
      <c r="Q231" s="183" t="str">
        <f t="shared" si="110"/>
        <v/>
      </c>
      <c r="R231" s="176" t="s">
        <v>929</v>
      </c>
      <c r="S231" s="176" t="s">
        <v>921</v>
      </c>
      <c r="T231" s="176" t="s">
        <v>42</v>
      </c>
      <c r="U231" s="624">
        <f t="shared" ref="U231:U243" si="111">IFERROR(G231*I231,"")</f>
        <v>0</v>
      </c>
      <c r="V231" s="624">
        <f t="shared" ref="V231:V243" si="112">IFERROR(G231/L231,"")</f>
        <v>0</v>
      </c>
      <c r="W231" s="657"/>
      <c r="X231" s="184"/>
      <c r="Y231" s="184"/>
      <c r="Z231" s="184" t="s">
        <v>860</v>
      </c>
      <c r="AA231" s="174"/>
    </row>
    <row r="232" spans="1:27" s="596" customFormat="1" ht="23.25" customHeight="1" thickBot="1">
      <c r="A232" s="262" t="s">
        <v>214</v>
      </c>
      <c r="B232" s="263"/>
      <c r="C232" s="263"/>
      <c r="D232" s="264"/>
      <c r="E232" s="264"/>
      <c r="F232" s="264"/>
      <c r="G232" s="265"/>
      <c r="H232" s="264" t="s">
        <v>40</v>
      </c>
      <c r="I232" s="264" t="s">
        <v>40</v>
      </c>
      <c r="J232" s="266" t="s">
        <v>40</v>
      </c>
      <c r="K232" s="266" t="s">
        <v>40</v>
      </c>
      <c r="L232" s="266" t="s">
        <v>40</v>
      </c>
      <c r="M232" s="267"/>
      <c r="N232" s="267"/>
      <c r="O232" s="268"/>
      <c r="P232" s="267"/>
      <c r="Q232" s="267"/>
      <c r="R232" s="267" t="s">
        <v>40</v>
      </c>
      <c r="S232" s="269"/>
      <c r="T232" s="269"/>
      <c r="U232" s="268" t="str">
        <f t="shared" si="111"/>
        <v/>
      </c>
      <c r="V232" s="268" t="str">
        <f t="shared" si="112"/>
        <v/>
      </c>
      <c r="W232" s="657"/>
      <c r="X232" s="270"/>
      <c r="Y232" s="270"/>
      <c r="Z232" s="270"/>
    </row>
    <row r="233" spans="1:27">
      <c r="A233" s="174">
        <v>1</v>
      </c>
      <c r="B233" s="175" t="s">
        <v>215</v>
      </c>
      <c r="C233" s="175" t="s">
        <v>1460</v>
      </c>
      <c r="D233" s="176" t="s">
        <v>216</v>
      </c>
      <c r="E233" s="177">
        <v>3</v>
      </c>
      <c r="F233" s="178" t="str">
        <f t="shared" ref="F233:F241" si="113">IF(ISERROR(IF(G233/E233=0,"",G233/E233))=TRUE,"",IF(G233/E233=0,"",G233/E233))</f>
        <v/>
      </c>
      <c r="G233" s="179"/>
      <c r="H233" s="176" t="s">
        <v>44</v>
      </c>
      <c r="I233" s="655">
        <v>0.12</v>
      </c>
      <c r="J233" s="176">
        <v>36</v>
      </c>
      <c r="K233" s="176">
        <v>504</v>
      </c>
      <c r="L233" s="176">
        <v>2520</v>
      </c>
      <c r="M233" s="181">
        <v>397.5</v>
      </c>
      <c r="N233" s="182">
        <v>79.5</v>
      </c>
      <c r="O233" s="182">
        <v>477</v>
      </c>
      <c r="P233" s="183"/>
      <c r="Q233" s="183" t="str">
        <f t="shared" ref="Q233:Q241" si="114">IF(ISERR(IF(O233*G233=0,"",O233*G233))=TRUE,"",IF(O233*G233=0,"",O233*G233))</f>
        <v/>
      </c>
      <c r="R233" s="176" t="s">
        <v>217</v>
      </c>
      <c r="S233" s="176" t="s">
        <v>218</v>
      </c>
      <c r="T233" s="176" t="s">
        <v>42</v>
      </c>
      <c r="U233" s="624">
        <f t="shared" si="111"/>
        <v>0</v>
      </c>
      <c r="V233" s="624">
        <f t="shared" si="112"/>
        <v>0</v>
      </c>
      <c r="W233" s="657"/>
      <c r="X233" s="184"/>
      <c r="Y233" s="184"/>
      <c r="Z233" s="184" t="s">
        <v>860</v>
      </c>
      <c r="AA233" s="174"/>
    </row>
    <row r="234" spans="1:27" ht="52.35" customHeight="1">
      <c r="A234" s="174">
        <v>2</v>
      </c>
      <c r="B234" s="175" t="s">
        <v>766</v>
      </c>
      <c r="C234" s="175" t="s">
        <v>1461</v>
      </c>
      <c r="D234" s="176" t="s">
        <v>767</v>
      </c>
      <c r="E234" s="177">
        <v>3</v>
      </c>
      <c r="F234" s="178" t="str">
        <f t="shared" si="113"/>
        <v/>
      </c>
      <c r="G234" s="179"/>
      <c r="H234" s="176" t="s">
        <v>41</v>
      </c>
      <c r="I234" s="655">
        <v>0.12</v>
      </c>
      <c r="J234" s="176">
        <v>36</v>
      </c>
      <c r="K234" s="176">
        <v>504</v>
      </c>
      <c r="L234" s="176">
        <v>2520</v>
      </c>
      <c r="M234" s="181">
        <v>397.5</v>
      </c>
      <c r="N234" s="182">
        <v>79.5</v>
      </c>
      <c r="O234" s="182">
        <v>477</v>
      </c>
      <c r="P234" s="183"/>
      <c r="Q234" s="183" t="str">
        <f t="shared" si="114"/>
        <v/>
      </c>
      <c r="R234" s="176" t="s">
        <v>768</v>
      </c>
      <c r="S234" s="176" t="s">
        <v>218</v>
      </c>
      <c r="T234" s="176" t="s">
        <v>42</v>
      </c>
      <c r="U234" s="624">
        <f t="shared" si="111"/>
        <v>0</v>
      </c>
      <c r="V234" s="624">
        <f t="shared" si="112"/>
        <v>0</v>
      </c>
      <c r="W234" s="657" t="s">
        <v>1621</v>
      </c>
      <c r="X234" s="184"/>
      <c r="Y234" s="184"/>
      <c r="Z234" s="184" t="s">
        <v>860</v>
      </c>
      <c r="AA234" s="174"/>
    </row>
    <row r="235" spans="1:27">
      <c r="A235" s="174">
        <v>3</v>
      </c>
      <c r="B235" s="175" t="s">
        <v>219</v>
      </c>
      <c r="C235" s="175" t="s">
        <v>1462</v>
      </c>
      <c r="D235" s="176" t="s">
        <v>220</v>
      </c>
      <c r="E235" s="177">
        <v>3</v>
      </c>
      <c r="F235" s="178" t="str">
        <f t="shared" si="113"/>
        <v/>
      </c>
      <c r="G235" s="179"/>
      <c r="H235" s="176" t="s">
        <v>44</v>
      </c>
      <c r="I235" s="655">
        <v>0.12</v>
      </c>
      <c r="J235" s="176">
        <v>36</v>
      </c>
      <c r="K235" s="176">
        <v>504</v>
      </c>
      <c r="L235" s="176">
        <v>2520</v>
      </c>
      <c r="M235" s="181">
        <v>397.5</v>
      </c>
      <c r="N235" s="182">
        <v>79.5</v>
      </c>
      <c r="O235" s="182">
        <v>477</v>
      </c>
      <c r="P235" s="183"/>
      <c r="Q235" s="183" t="str">
        <f t="shared" si="114"/>
        <v/>
      </c>
      <c r="R235" s="176" t="s">
        <v>221</v>
      </c>
      <c r="S235" s="176" t="s">
        <v>218</v>
      </c>
      <c r="T235" s="176" t="s">
        <v>42</v>
      </c>
      <c r="U235" s="624">
        <f t="shared" si="111"/>
        <v>0</v>
      </c>
      <c r="V235" s="624">
        <f t="shared" si="112"/>
        <v>0</v>
      </c>
      <c r="W235" s="657"/>
      <c r="X235" s="184"/>
      <c r="Y235" s="184"/>
      <c r="Z235" s="184" t="s">
        <v>860</v>
      </c>
      <c r="AA235" s="174"/>
    </row>
    <row r="236" spans="1:27">
      <c r="A236" s="174">
        <v>4</v>
      </c>
      <c r="B236" s="175" t="s">
        <v>222</v>
      </c>
      <c r="C236" s="175" t="s">
        <v>1463</v>
      </c>
      <c r="D236" s="176" t="s">
        <v>223</v>
      </c>
      <c r="E236" s="177">
        <v>3</v>
      </c>
      <c r="F236" s="178" t="str">
        <f t="shared" si="113"/>
        <v/>
      </c>
      <c r="G236" s="179"/>
      <c r="H236" s="176" t="s">
        <v>45</v>
      </c>
      <c r="I236" s="655">
        <v>0.12</v>
      </c>
      <c r="J236" s="176">
        <v>36</v>
      </c>
      <c r="K236" s="176">
        <v>504</v>
      </c>
      <c r="L236" s="176">
        <v>2520</v>
      </c>
      <c r="M236" s="181">
        <v>397.5</v>
      </c>
      <c r="N236" s="182">
        <v>79.5</v>
      </c>
      <c r="O236" s="182">
        <v>477</v>
      </c>
      <c r="P236" s="183"/>
      <c r="Q236" s="183" t="str">
        <f t="shared" si="114"/>
        <v/>
      </c>
      <c r="R236" s="176" t="s">
        <v>224</v>
      </c>
      <c r="S236" s="176" t="s">
        <v>218</v>
      </c>
      <c r="T236" s="176" t="s">
        <v>42</v>
      </c>
      <c r="U236" s="624">
        <f t="shared" si="111"/>
        <v>0</v>
      </c>
      <c r="V236" s="624">
        <f t="shared" si="112"/>
        <v>0</v>
      </c>
      <c r="W236" s="657"/>
      <c r="X236" s="184"/>
      <c r="Y236" s="184"/>
      <c r="Z236" s="184" t="s">
        <v>860</v>
      </c>
      <c r="AA236" s="174"/>
    </row>
    <row r="237" spans="1:27">
      <c r="A237" s="174">
        <v>5</v>
      </c>
      <c r="B237" s="175" t="s">
        <v>225</v>
      </c>
      <c r="C237" s="175" t="s">
        <v>1464</v>
      </c>
      <c r="D237" s="176" t="s">
        <v>226</v>
      </c>
      <c r="E237" s="177">
        <v>3</v>
      </c>
      <c r="F237" s="178" t="str">
        <f t="shared" si="113"/>
        <v/>
      </c>
      <c r="G237" s="179"/>
      <c r="H237" s="176" t="s">
        <v>45</v>
      </c>
      <c r="I237" s="655">
        <v>0.12</v>
      </c>
      <c r="J237" s="176">
        <v>36</v>
      </c>
      <c r="K237" s="176">
        <v>504</v>
      </c>
      <c r="L237" s="176">
        <v>2520</v>
      </c>
      <c r="M237" s="181">
        <v>397.5</v>
      </c>
      <c r="N237" s="182">
        <v>79.5</v>
      </c>
      <c r="O237" s="182">
        <v>477</v>
      </c>
      <c r="P237" s="183"/>
      <c r="Q237" s="183" t="str">
        <f t="shared" si="114"/>
        <v/>
      </c>
      <c r="R237" s="176" t="s">
        <v>227</v>
      </c>
      <c r="S237" s="176" t="s">
        <v>218</v>
      </c>
      <c r="T237" s="176" t="s">
        <v>42</v>
      </c>
      <c r="U237" s="624">
        <f t="shared" si="111"/>
        <v>0</v>
      </c>
      <c r="V237" s="624">
        <f t="shared" si="112"/>
        <v>0</v>
      </c>
      <c r="W237" s="657"/>
      <c r="X237" s="184"/>
      <c r="Y237" s="184"/>
      <c r="Z237" s="184" t="s">
        <v>860</v>
      </c>
      <c r="AA237" s="174"/>
    </row>
    <row r="238" spans="1:27">
      <c r="A238" s="174">
        <v>6</v>
      </c>
      <c r="B238" s="175" t="s">
        <v>228</v>
      </c>
      <c r="C238" s="175" t="s">
        <v>1465</v>
      </c>
      <c r="D238" s="176" t="s">
        <v>229</v>
      </c>
      <c r="E238" s="177">
        <v>3</v>
      </c>
      <c r="F238" s="178" t="str">
        <f t="shared" si="113"/>
        <v/>
      </c>
      <c r="G238" s="179"/>
      <c r="H238" s="176" t="s">
        <v>44</v>
      </c>
      <c r="I238" s="655">
        <v>0.12</v>
      </c>
      <c r="J238" s="176">
        <v>36</v>
      </c>
      <c r="K238" s="176">
        <v>504</v>
      </c>
      <c r="L238" s="176">
        <v>2520</v>
      </c>
      <c r="M238" s="181">
        <v>397.5</v>
      </c>
      <c r="N238" s="182">
        <v>79.5</v>
      </c>
      <c r="O238" s="182">
        <v>477</v>
      </c>
      <c r="P238" s="183"/>
      <c r="Q238" s="183" t="str">
        <f t="shared" si="114"/>
        <v/>
      </c>
      <c r="R238" s="176" t="s">
        <v>230</v>
      </c>
      <c r="S238" s="176" t="s">
        <v>218</v>
      </c>
      <c r="T238" s="176" t="s">
        <v>42</v>
      </c>
      <c r="U238" s="624">
        <f t="shared" si="111"/>
        <v>0</v>
      </c>
      <c r="V238" s="624">
        <f t="shared" si="112"/>
        <v>0</v>
      </c>
      <c r="W238" s="657"/>
      <c r="X238" s="184"/>
      <c r="Y238" s="184"/>
      <c r="Z238" s="184" t="s">
        <v>860</v>
      </c>
      <c r="AA238" s="174"/>
    </row>
    <row r="239" spans="1:27">
      <c r="A239" s="174">
        <v>7</v>
      </c>
      <c r="B239" s="175" t="s">
        <v>231</v>
      </c>
      <c r="C239" s="175" t="s">
        <v>1466</v>
      </c>
      <c r="D239" s="176" t="s">
        <v>232</v>
      </c>
      <c r="E239" s="177">
        <v>3</v>
      </c>
      <c r="F239" s="178" t="str">
        <f t="shared" si="113"/>
        <v/>
      </c>
      <c r="G239" s="179"/>
      <c r="H239" s="176" t="s">
        <v>44</v>
      </c>
      <c r="I239" s="655">
        <v>0.12</v>
      </c>
      <c r="J239" s="176">
        <v>36</v>
      </c>
      <c r="K239" s="176">
        <v>504</v>
      </c>
      <c r="L239" s="176">
        <v>2520</v>
      </c>
      <c r="M239" s="181">
        <v>397.5</v>
      </c>
      <c r="N239" s="182">
        <v>79.5</v>
      </c>
      <c r="O239" s="182">
        <v>477</v>
      </c>
      <c r="P239" s="183"/>
      <c r="Q239" s="183" t="str">
        <f t="shared" si="114"/>
        <v/>
      </c>
      <c r="R239" s="176" t="s">
        <v>233</v>
      </c>
      <c r="S239" s="176" t="s">
        <v>218</v>
      </c>
      <c r="T239" s="176" t="s">
        <v>42</v>
      </c>
      <c r="U239" s="624">
        <f t="shared" si="111"/>
        <v>0</v>
      </c>
      <c r="V239" s="624">
        <f t="shared" si="112"/>
        <v>0</v>
      </c>
      <c r="W239" s="657"/>
      <c r="X239" s="184"/>
      <c r="Y239" s="184"/>
      <c r="Z239" s="184" t="s">
        <v>860</v>
      </c>
      <c r="AA239" s="174"/>
    </row>
    <row r="240" spans="1:27">
      <c r="A240" s="174">
        <v>8</v>
      </c>
      <c r="B240" s="175" t="s">
        <v>234</v>
      </c>
      <c r="C240" s="175" t="s">
        <v>1467</v>
      </c>
      <c r="D240" s="176" t="s">
        <v>235</v>
      </c>
      <c r="E240" s="177">
        <v>3</v>
      </c>
      <c r="F240" s="178" t="str">
        <f t="shared" si="113"/>
        <v/>
      </c>
      <c r="G240" s="179"/>
      <c r="H240" s="176" t="s">
        <v>44</v>
      </c>
      <c r="I240" s="655">
        <v>0.12</v>
      </c>
      <c r="J240" s="176">
        <v>36</v>
      </c>
      <c r="K240" s="176">
        <v>504</v>
      </c>
      <c r="L240" s="176">
        <v>2520</v>
      </c>
      <c r="M240" s="181">
        <v>397.5</v>
      </c>
      <c r="N240" s="182">
        <v>79.5</v>
      </c>
      <c r="O240" s="182">
        <v>477</v>
      </c>
      <c r="P240" s="183"/>
      <c r="Q240" s="183" t="str">
        <f t="shared" si="114"/>
        <v/>
      </c>
      <c r="R240" s="176" t="s">
        <v>236</v>
      </c>
      <c r="S240" s="176" t="s">
        <v>218</v>
      </c>
      <c r="T240" s="176" t="s">
        <v>42</v>
      </c>
      <c r="U240" s="624">
        <f t="shared" si="111"/>
        <v>0</v>
      </c>
      <c r="V240" s="624">
        <f t="shared" si="112"/>
        <v>0</v>
      </c>
      <c r="W240" s="657"/>
      <c r="X240" s="184"/>
      <c r="Y240" s="184"/>
      <c r="Z240" s="184" t="s">
        <v>860</v>
      </c>
      <c r="AA240" s="174"/>
    </row>
    <row r="241" spans="1:27" ht="21" thickBot="1">
      <c r="A241" s="174">
        <v>9</v>
      </c>
      <c r="B241" s="175" t="s">
        <v>237</v>
      </c>
      <c r="C241" s="175" t="s">
        <v>1468</v>
      </c>
      <c r="D241" s="176" t="s">
        <v>238</v>
      </c>
      <c r="E241" s="177">
        <v>3</v>
      </c>
      <c r="F241" s="178" t="str">
        <f t="shared" si="113"/>
        <v/>
      </c>
      <c r="G241" s="179"/>
      <c r="H241" s="176" t="s">
        <v>44</v>
      </c>
      <c r="I241" s="655">
        <v>0.12</v>
      </c>
      <c r="J241" s="176">
        <v>36</v>
      </c>
      <c r="K241" s="176">
        <v>504</v>
      </c>
      <c r="L241" s="176">
        <v>2520</v>
      </c>
      <c r="M241" s="181">
        <v>397.5</v>
      </c>
      <c r="N241" s="182">
        <v>79.5</v>
      </c>
      <c r="O241" s="182">
        <v>477</v>
      </c>
      <c r="P241" s="183"/>
      <c r="Q241" s="183" t="str">
        <f t="shared" si="114"/>
        <v/>
      </c>
      <c r="R241" s="176" t="s">
        <v>239</v>
      </c>
      <c r="S241" s="176" t="s">
        <v>218</v>
      </c>
      <c r="T241" s="176" t="s">
        <v>42</v>
      </c>
      <c r="U241" s="624">
        <f t="shared" si="111"/>
        <v>0</v>
      </c>
      <c r="V241" s="624">
        <f t="shared" si="112"/>
        <v>0</v>
      </c>
      <c r="W241" s="657"/>
      <c r="X241" s="184"/>
      <c r="Y241" s="184"/>
      <c r="Z241" s="184" t="s">
        <v>860</v>
      </c>
      <c r="AA241" s="174"/>
    </row>
    <row r="242" spans="1:27" s="592" customFormat="1" ht="26.25" thickBot="1">
      <c r="A242" s="223" t="s">
        <v>397</v>
      </c>
      <c r="B242" s="224"/>
      <c r="C242" s="224"/>
      <c r="D242" s="225"/>
      <c r="E242" s="225"/>
      <c r="F242" s="225"/>
      <c r="G242" s="226"/>
      <c r="H242" s="225" t="s">
        <v>40</v>
      </c>
      <c r="I242" s="225" t="s">
        <v>40</v>
      </c>
      <c r="J242" s="227" t="s">
        <v>40</v>
      </c>
      <c r="K242" s="227" t="s">
        <v>40</v>
      </c>
      <c r="L242" s="227" t="s">
        <v>40</v>
      </c>
      <c r="M242" s="228"/>
      <c r="N242" s="229"/>
      <c r="O242" s="228"/>
      <c r="P242" s="228"/>
      <c r="Q242" s="228"/>
      <c r="R242" s="228" t="s">
        <v>40</v>
      </c>
      <c r="S242" s="230"/>
      <c r="T242" s="229"/>
      <c r="U242" s="229" t="str">
        <f t="shared" si="111"/>
        <v/>
      </c>
      <c r="V242" s="229" t="str">
        <f t="shared" si="112"/>
        <v/>
      </c>
      <c r="W242" s="657"/>
      <c r="X242" s="231"/>
      <c r="Y242" s="231"/>
      <c r="Z242" s="231"/>
    </row>
    <row r="243" spans="1:27">
      <c r="A243" s="193" t="s">
        <v>398</v>
      </c>
      <c r="B243" s="194"/>
      <c r="C243" s="194"/>
      <c r="D243" s="232"/>
      <c r="E243" s="232"/>
      <c r="F243" s="232"/>
      <c r="G243" s="233" t="s">
        <v>40</v>
      </c>
      <c r="H243" s="232" t="s">
        <v>40</v>
      </c>
      <c r="I243" s="232" t="s">
        <v>40</v>
      </c>
      <c r="J243" s="234" t="s">
        <v>40</v>
      </c>
      <c r="K243" s="234" t="s">
        <v>40</v>
      </c>
      <c r="L243" s="234" t="s">
        <v>40</v>
      </c>
      <c r="M243" s="235"/>
      <c r="N243" s="235"/>
      <c r="O243" s="236"/>
      <c r="P243" s="235"/>
      <c r="Q243" s="235"/>
      <c r="R243" s="237" t="s">
        <v>40</v>
      </c>
      <c r="S243" s="238"/>
      <c r="T243" s="239"/>
      <c r="U243" s="240" t="str">
        <f t="shared" si="111"/>
        <v/>
      </c>
      <c r="V243" s="240" t="str">
        <f t="shared" si="112"/>
        <v/>
      </c>
      <c r="W243" s="657"/>
      <c r="X243" s="204"/>
      <c r="Y243" s="204"/>
      <c r="Z243" s="204"/>
    </row>
    <row r="244" spans="1:27">
      <c r="A244" s="282" t="s">
        <v>399</v>
      </c>
      <c r="B244" s="258"/>
      <c r="C244" s="258"/>
      <c r="D244" s="232"/>
      <c r="E244" s="232"/>
      <c r="F244" s="232"/>
      <c r="G244" s="233"/>
      <c r="H244" s="232"/>
      <c r="I244" s="232"/>
      <c r="J244" s="234"/>
      <c r="K244" s="234"/>
      <c r="L244" s="234"/>
      <c r="M244" s="284"/>
      <c r="N244" s="284"/>
      <c r="O244" s="236"/>
      <c r="P244" s="234"/>
      <c r="Q244" s="234"/>
      <c r="R244" s="272"/>
      <c r="S244" s="238"/>
      <c r="T244" s="239"/>
      <c r="U244" s="240"/>
      <c r="V244" s="240"/>
      <c r="W244" s="657"/>
      <c r="X244" s="204"/>
      <c r="Y244" s="204"/>
      <c r="Z244" s="204"/>
    </row>
    <row r="245" spans="1:27">
      <c r="A245" s="174">
        <f>IF(ISERR(#REF!+1)=TRUE,1,#REF!+1)</f>
        <v>1</v>
      </c>
      <c r="B245" s="175" t="s">
        <v>400</v>
      </c>
      <c r="C245" s="175" t="s">
        <v>1469</v>
      </c>
      <c r="D245" s="176" t="s">
        <v>401</v>
      </c>
      <c r="E245" s="177">
        <v>6</v>
      </c>
      <c r="F245" s="178" t="str">
        <f t="shared" ref="F245:F248" si="115">IF(ISERROR(IF(G245/E245=0,"",G245/E245))=TRUE,"",IF(G245/E245=0,"",G245/E245))</f>
        <v/>
      </c>
      <c r="G245" s="179"/>
      <c r="H245" s="176" t="s">
        <v>45</v>
      </c>
      <c r="I245" s="655">
        <v>1.0720000000000001</v>
      </c>
      <c r="J245" s="176">
        <v>6</v>
      </c>
      <c r="K245" s="176">
        <v>150</v>
      </c>
      <c r="L245" s="176">
        <v>450</v>
      </c>
      <c r="M245" s="181">
        <v>670.83333333333337</v>
      </c>
      <c r="N245" s="182">
        <v>134.16666666666666</v>
      </c>
      <c r="O245" s="182">
        <v>805</v>
      </c>
      <c r="P245" s="183"/>
      <c r="Q245" s="183" t="str">
        <f t="shared" ref="Q245:Q248" si="116">IF(ISERR(IF(O245*G245=0,"",O245*G245))=TRUE,"",IF(O245*G245=0,"",O245*G245))</f>
        <v/>
      </c>
      <c r="R245" s="176" t="s">
        <v>402</v>
      </c>
      <c r="S245" s="176" t="s">
        <v>403</v>
      </c>
      <c r="T245" s="176" t="s">
        <v>42</v>
      </c>
      <c r="U245" s="624">
        <f t="shared" ref="U245:U255" si="117">IFERROR(G245*I245,"")</f>
        <v>0</v>
      </c>
      <c r="V245" s="624">
        <f t="shared" ref="V245:V255" si="118">IFERROR(G245/L245,"")</f>
        <v>0</v>
      </c>
      <c r="W245" s="657"/>
      <c r="X245" s="184"/>
      <c r="Y245" s="184"/>
      <c r="Z245" s="184" t="s">
        <v>860</v>
      </c>
      <c r="AA245" s="174"/>
    </row>
    <row r="246" spans="1:27">
      <c r="A246" s="174">
        <v>2</v>
      </c>
      <c r="B246" s="175" t="s">
        <v>404</v>
      </c>
      <c r="C246" s="175" t="s">
        <v>1470</v>
      </c>
      <c r="D246" s="176" t="s">
        <v>405</v>
      </c>
      <c r="E246" s="177">
        <v>6</v>
      </c>
      <c r="F246" s="178" t="str">
        <f t="shared" si="115"/>
        <v/>
      </c>
      <c r="G246" s="179"/>
      <c r="H246" s="176" t="s">
        <v>45</v>
      </c>
      <c r="I246" s="655">
        <v>1.0720000000000001</v>
      </c>
      <c r="J246" s="176">
        <v>6</v>
      </c>
      <c r="K246" s="176">
        <v>150</v>
      </c>
      <c r="L246" s="176">
        <v>450</v>
      </c>
      <c r="M246" s="181">
        <v>670.83333333333337</v>
      </c>
      <c r="N246" s="182">
        <v>134.16666666666666</v>
      </c>
      <c r="O246" s="182">
        <v>805</v>
      </c>
      <c r="P246" s="183"/>
      <c r="Q246" s="183" t="str">
        <f t="shared" si="116"/>
        <v/>
      </c>
      <c r="R246" s="176" t="s">
        <v>406</v>
      </c>
      <c r="S246" s="176" t="s">
        <v>403</v>
      </c>
      <c r="T246" s="176" t="s">
        <v>42</v>
      </c>
      <c r="U246" s="624">
        <f t="shared" si="117"/>
        <v>0</v>
      </c>
      <c r="V246" s="624">
        <f t="shared" si="118"/>
        <v>0</v>
      </c>
      <c r="W246" s="657"/>
      <c r="X246" s="184"/>
      <c r="Y246" s="184"/>
      <c r="Z246" s="184" t="s">
        <v>860</v>
      </c>
      <c r="AA246" s="174"/>
    </row>
    <row r="247" spans="1:27">
      <c r="A247" s="174">
        <f>IF(ISERR(A246+1)=TRUE,1,A246+1)</f>
        <v>3</v>
      </c>
      <c r="B247" s="175" t="s">
        <v>407</v>
      </c>
      <c r="C247" s="175" t="s">
        <v>1471</v>
      </c>
      <c r="D247" s="176" t="s">
        <v>408</v>
      </c>
      <c r="E247" s="177">
        <v>6</v>
      </c>
      <c r="F247" s="178" t="str">
        <f t="shared" si="115"/>
        <v/>
      </c>
      <c r="G247" s="179"/>
      <c r="H247" s="176" t="s">
        <v>45</v>
      </c>
      <c r="I247" s="655">
        <v>1.0720000000000001</v>
      </c>
      <c r="J247" s="176">
        <v>6</v>
      </c>
      <c r="K247" s="176">
        <v>150</v>
      </c>
      <c r="L247" s="176">
        <v>450</v>
      </c>
      <c r="M247" s="181">
        <v>670.83333333333337</v>
      </c>
      <c r="N247" s="182">
        <v>134.16666666666666</v>
      </c>
      <c r="O247" s="182">
        <v>805</v>
      </c>
      <c r="P247" s="183"/>
      <c r="Q247" s="183" t="str">
        <f t="shared" si="116"/>
        <v/>
      </c>
      <c r="R247" s="176" t="s">
        <v>409</v>
      </c>
      <c r="S247" s="176" t="s">
        <v>403</v>
      </c>
      <c r="T247" s="176" t="s">
        <v>42</v>
      </c>
      <c r="U247" s="624">
        <f t="shared" si="117"/>
        <v>0</v>
      </c>
      <c r="V247" s="624">
        <f t="shared" si="118"/>
        <v>0</v>
      </c>
      <c r="W247" s="657"/>
      <c r="X247" s="184"/>
      <c r="Y247" s="184"/>
      <c r="Z247" s="184" t="s">
        <v>860</v>
      </c>
      <c r="AA247" s="174"/>
    </row>
    <row r="248" spans="1:27" ht="21" thickBot="1">
      <c r="A248" s="174">
        <v>4</v>
      </c>
      <c r="B248" s="298" t="s">
        <v>410</v>
      </c>
      <c r="C248" s="298" t="s">
        <v>1472</v>
      </c>
      <c r="D248" s="299" t="s">
        <v>411</v>
      </c>
      <c r="E248" s="177">
        <v>6</v>
      </c>
      <c r="F248" s="178" t="str">
        <f t="shared" si="115"/>
        <v/>
      </c>
      <c r="G248" s="179"/>
      <c r="H248" s="176" t="s">
        <v>45</v>
      </c>
      <c r="I248" s="655">
        <v>1.0720000000000001</v>
      </c>
      <c r="J248" s="176">
        <v>6</v>
      </c>
      <c r="K248" s="176">
        <v>150</v>
      </c>
      <c r="L248" s="176">
        <v>450</v>
      </c>
      <c r="M248" s="181">
        <v>670.83333333333337</v>
      </c>
      <c r="N248" s="182">
        <v>134.16666666666666</v>
      </c>
      <c r="O248" s="182">
        <v>805</v>
      </c>
      <c r="P248" s="222"/>
      <c r="Q248" s="183" t="str">
        <f t="shared" si="116"/>
        <v/>
      </c>
      <c r="R248" s="176" t="s">
        <v>412</v>
      </c>
      <c r="S248" s="176" t="s">
        <v>403</v>
      </c>
      <c r="T248" s="176" t="s">
        <v>42</v>
      </c>
      <c r="U248" s="624">
        <f t="shared" si="117"/>
        <v>0</v>
      </c>
      <c r="V248" s="624">
        <f t="shared" si="118"/>
        <v>0</v>
      </c>
      <c r="W248" s="657"/>
      <c r="X248" s="184"/>
      <c r="Y248" s="184"/>
      <c r="Z248" s="184" t="s">
        <v>860</v>
      </c>
      <c r="AA248" s="174"/>
    </row>
    <row r="249" spans="1:27" s="592" customFormat="1" ht="26.25" thickBot="1">
      <c r="A249" s="223" t="s">
        <v>783</v>
      </c>
      <c r="B249" s="224"/>
      <c r="C249" s="224"/>
      <c r="D249" s="225"/>
      <c r="E249" s="225"/>
      <c r="F249" s="225"/>
      <c r="G249" s="226"/>
      <c r="H249" s="225" t="s">
        <v>40</v>
      </c>
      <c r="I249" s="225" t="s">
        <v>40</v>
      </c>
      <c r="J249" s="227" t="s">
        <v>40</v>
      </c>
      <c r="K249" s="227" t="s">
        <v>40</v>
      </c>
      <c r="L249" s="227" t="s">
        <v>40</v>
      </c>
      <c r="M249" s="228"/>
      <c r="N249" s="228"/>
      <c r="O249" s="229"/>
      <c r="P249" s="228"/>
      <c r="Q249" s="228"/>
      <c r="R249" s="228" t="s">
        <v>40</v>
      </c>
      <c r="S249" s="230"/>
      <c r="T249" s="229"/>
      <c r="U249" s="229" t="str">
        <f t="shared" si="117"/>
        <v/>
      </c>
      <c r="V249" s="229" t="str">
        <f t="shared" si="118"/>
        <v/>
      </c>
      <c r="W249" s="657"/>
      <c r="X249" s="231"/>
      <c r="Y249" s="231"/>
      <c r="Z249" s="231"/>
    </row>
    <row r="250" spans="1:27" s="597" customFormat="1" ht="23.25" customHeight="1" thickBot="1">
      <c r="A250" s="300" t="s">
        <v>784</v>
      </c>
      <c r="B250" s="301"/>
      <c r="C250" s="301"/>
      <c r="D250" s="302"/>
      <c r="E250" s="302"/>
      <c r="F250" s="302"/>
      <c r="G250" s="303"/>
      <c r="H250" s="302" t="s">
        <v>40</v>
      </c>
      <c r="I250" s="302" t="s">
        <v>40</v>
      </c>
      <c r="J250" s="304" t="s">
        <v>40</v>
      </c>
      <c r="K250" s="304" t="s">
        <v>40</v>
      </c>
      <c r="L250" s="304" t="s">
        <v>40</v>
      </c>
      <c r="M250" s="305"/>
      <c r="N250" s="305"/>
      <c r="O250" s="306"/>
      <c r="P250" s="305"/>
      <c r="Q250" s="305"/>
      <c r="R250" s="305" t="s">
        <v>40</v>
      </c>
      <c r="S250" s="307"/>
      <c r="T250" s="307"/>
      <c r="U250" s="306" t="str">
        <f t="shared" si="117"/>
        <v/>
      </c>
      <c r="V250" s="306" t="str">
        <f t="shared" si="118"/>
        <v/>
      </c>
      <c r="W250" s="657"/>
      <c r="X250" s="308"/>
      <c r="Y250" s="308"/>
      <c r="Z250" s="308"/>
    </row>
    <row r="251" spans="1:27" ht="39">
      <c r="A251" s="174">
        <v>1</v>
      </c>
      <c r="B251" s="175" t="s">
        <v>414</v>
      </c>
      <c r="C251" s="175" t="s">
        <v>1473</v>
      </c>
      <c r="D251" s="176" t="s">
        <v>415</v>
      </c>
      <c r="E251" s="177">
        <v>3</v>
      </c>
      <c r="F251" s="178" t="str">
        <f t="shared" ref="F251:F254" si="119">IF(ISERROR(IF(G251/E251=0,"",G251/E251))=TRUE,"",IF(G251/E251=0,"",G251/E251))</f>
        <v/>
      </c>
      <c r="G251" s="179"/>
      <c r="H251" s="176" t="s">
        <v>40</v>
      </c>
      <c r="I251" s="655">
        <v>0.12</v>
      </c>
      <c r="J251" s="176">
        <v>36</v>
      </c>
      <c r="K251" s="176">
        <v>504</v>
      </c>
      <c r="L251" s="176">
        <v>2520</v>
      </c>
      <c r="M251" s="181">
        <v>496.66666666666663</v>
      </c>
      <c r="N251" s="182">
        <v>99.333333333333343</v>
      </c>
      <c r="O251" s="182">
        <v>596</v>
      </c>
      <c r="P251" s="183"/>
      <c r="Q251" s="183" t="str">
        <f t="shared" ref="Q251:Q254" si="120">IF(ISERR(IF(O251*G251=0,"",O251*G251))=TRUE,"",IF(O251*G251=0,"",O251*G251))</f>
        <v/>
      </c>
      <c r="R251" s="176" t="s">
        <v>416</v>
      </c>
      <c r="S251" s="176" t="s">
        <v>413</v>
      </c>
      <c r="T251" s="176" t="s">
        <v>42</v>
      </c>
      <c r="U251" s="624">
        <f t="shared" si="117"/>
        <v>0</v>
      </c>
      <c r="V251" s="624">
        <f t="shared" si="118"/>
        <v>0</v>
      </c>
      <c r="W251" s="657"/>
      <c r="X251" s="184"/>
      <c r="Y251" s="184"/>
      <c r="Z251" s="184" t="s">
        <v>860</v>
      </c>
      <c r="AA251" s="174"/>
    </row>
    <row r="252" spans="1:27" ht="39">
      <c r="A252" s="174">
        <v>2</v>
      </c>
      <c r="B252" s="175" t="s">
        <v>879</v>
      </c>
      <c r="C252" s="175" t="s">
        <v>1474</v>
      </c>
      <c r="D252" s="176" t="s">
        <v>769</v>
      </c>
      <c r="E252" s="177">
        <v>3</v>
      </c>
      <c r="F252" s="178" t="str">
        <f t="shared" si="119"/>
        <v/>
      </c>
      <c r="G252" s="179"/>
      <c r="H252" s="176" t="s">
        <v>41</v>
      </c>
      <c r="I252" s="655">
        <v>0.12</v>
      </c>
      <c r="J252" s="176">
        <v>36</v>
      </c>
      <c r="K252" s="176">
        <v>504</v>
      </c>
      <c r="L252" s="176">
        <v>2520</v>
      </c>
      <c r="M252" s="181">
        <v>496.66666666666663</v>
      </c>
      <c r="N252" s="182">
        <v>99.333333333333343</v>
      </c>
      <c r="O252" s="182">
        <v>596</v>
      </c>
      <c r="P252" s="183"/>
      <c r="Q252" s="183" t="str">
        <f t="shared" si="120"/>
        <v/>
      </c>
      <c r="R252" s="176" t="s">
        <v>770</v>
      </c>
      <c r="S252" s="176" t="s">
        <v>771</v>
      </c>
      <c r="T252" s="176" t="s">
        <v>42</v>
      </c>
      <c r="U252" s="624">
        <f t="shared" si="117"/>
        <v>0</v>
      </c>
      <c r="V252" s="624">
        <f t="shared" si="118"/>
        <v>0</v>
      </c>
      <c r="W252" s="657"/>
      <c r="X252" s="184"/>
      <c r="Y252" s="184"/>
      <c r="Z252" s="184" t="s">
        <v>860</v>
      </c>
      <c r="AA252" s="174"/>
    </row>
    <row r="253" spans="1:27" ht="39">
      <c r="A253" s="174">
        <v>3</v>
      </c>
      <c r="B253" s="175" t="s">
        <v>880</v>
      </c>
      <c r="C253" s="175" t="s">
        <v>1475</v>
      </c>
      <c r="D253" s="176" t="s">
        <v>772</v>
      </c>
      <c r="E253" s="177">
        <v>3</v>
      </c>
      <c r="F253" s="178" t="str">
        <f t="shared" si="119"/>
        <v/>
      </c>
      <c r="G253" s="179"/>
      <c r="H253" s="176" t="s">
        <v>41</v>
      </c>
      <c r="I253" s="655">
        <v>0.12</v>
      </c>
      <c r="J253" s="176">
        <v>36</v>
      </c>
      <c r="K253" s="176">
        <v>504</v>
      </c>
      <c r="L253" s="176">
        <v>2520</v>
      </c>
      <c r="M253" s="181">
        <v>496.66666666666663</v>
      </c>
      <c r="N253" s="182">
        <v>99.333333333333343</v>
      </c>
      <c r="O253" s="182">
        <v>596</v>
      </c>
      <c r="P253" s="183"/>
      <c r="Q253" s="183" t="str">
        <f t="shared" si="120"/>
        <v/>
      </c>
      <c r="R253" s="176" t="s">
        <v>773</v>
      </c>
      <c r="S253" s="176" t="s">
        <v>771</v>
      </c>
      <c r="T253" s="176" t="s">
        <v>42</v>
      </c>
      <c r="U253" s="624">
        <f t="shared" si="117"/>
        <v>0</v>
      </c>
      <c r="V253" s="624">
        <f t="shared" si="118"/>
        <v>0</v>
      </c>
      <c r="W253" s="657"/>
      <c r="X253" s="184"/>
      <c r="Y253" s="184"/>
      <c r="Z253" s="184" t="s">
        <v>860</v>
      </c>
      <c r="AA253" s="174"/>
    </row>
    <row r="254" spans="1:27" ht="39.75" thickBot="1">
      <c r="A254" s="174">
        <v>4</v>
      </c>
      <c r="B254" s="175" t="s">
        <v>881</v>
      </c>
      <c r="C254" s="175" t="s">
        <v>1476</v>
      </c>
      <c r="D254" s="176" t="s">
        <v>774</v>
      </c>
      <c r="E254" s="177">
        <v>3</v>
      </c>
      <c r="F254" s="178" t="str">
        <f t="shared" si="119"/>
        <v/>
      </c>
      <c r="G254" s="179"/>
      <c r="H254" s="176" t="s">
        <v>41</v>
      </c>
      <c r="I254" s="655">
        <v>0.12</v>
      </c>
      <c r="J254" s="176">
        <v>36</v>
      </c>
      <c r="K254" s="176">
        <v>504</v>
      </c>
      <c r="L254" s="176">
        <v>2520</v>
      </c>
      <c r="M254" s="181">
        <v>496.66666666666663</v>
      </c>
      <c r="N254" s="182">
        <v>99.333333333333343</v>
      </c>
      <c r="O254" s="182">
        <v>596</v>
      </c>
      <c r="P254" s="183"/>
      <c r="Q254" s="183" t="str">
        <f t="shared" si="120"/>
        <v/>
      </c>
      <c r="R254" s="176" t="s">
        <v>775</v>
      </c>
      <c r="S254" s="176" t="s">
        <v>771</v>
      </c>
      <c r="T254" s="176" t="s">
        <v>42</v>
      </c>
      <c r="U254" s="624">
        <f t="shared" si="117"/>
        <v>0</v>
      </c>
      <c r="V254" s="624">
        <f t="shared" si="118"/>
        <v>0</v>
      </c>
      <c r="W254" s="657"/>
      <c r="X254" s="184"/>
      <c r="Y254" s="184"/>
      <c r="Z254" s="184" t="s">
        <v>860</v>
      </c>
      <c r="AA254" s="174"/>
    </row>
    <row r="255" spans="1:27" s="598" customFormat="1" ht="23.1" customHeight="1" thickBot="1">
      <c r="A255" s="309" t="s">
        <v>785</v>
      </c>
      <c r="B255" s="310"/>
      <c r="C255" s="310"/>
      <c r="D255" s="311"/>
      <c r="E255" s="311"/>
      <c r="F255" s="311"/>
      <c r="G255" s="312"/>
      <c r="H255" s="311" t="s">
        <v>40</v>
      </c>
      <c r="I255" s="311" t="s">
        <v>40</v>
      </c>
      <c r="J255" s="313" t="s">
        <v>40</v>
      </c>
      <c r="K255" s="313" t="s">
        <v>40</v>
      </c>
      <c r="L255" s="313" t="s">
        <v>40</v>
      </c>
      <c r="M255" s="314"/>
      <c r="N255" s="314"/>
      <c r="O255" s="315"/>
      <c r="P255" s="314"/>
      <c r="Q255" s="314"/>
      <c r="R255" s="314" t="s">
        <v>40</v>
      </c>
      <c r="S255" s="316"/>
      <c r="T255" s="316"/>
      <c r="U255" s="315" t="str">
        <f t="shared" si="117"/>
        <v/>
      </c>
      <c r="V255" s="315" t="str">
        <f t="shared" si="118"/>
        <v/>
      </c>
      <c r="W255" s="657" t="s">
        <v>40</v>
      </c>
      <c r="X255" s="315" t="str">
        <f t="shared" ref="X255" si="121">IFERROR(I255/N255,"")</f>
        <v/>
      </c>
      <c r="Y255" s="317"/>
      <c r="Z255" s="317"/>
    </row>
    <row r="256" spans="1:27">
      <c r="A256" s="193" t="s">
        <v>786</v>
      </c>
      <c r="B256" s="258"/>
      <c r="C256" s="258"/>
      <c r="D256" s="259"/>
      <c r="E256" s="259"/>
      <c r="F256" s="259"/>
      <c r="G256" s="196"/>
      <c r="H256" s="259"/>
      <c r="I256" s="259"/>
      <c r="J256" s="197"/>
      <c r="K256" s="197"/>
      <c r="L256" s="197"/>
      <c r="M256" s="198"/>
      <c r="N256" s="198"/>
      <c r="O256" s="199"/>
      <c r="P256" s="198"/>
      <c r="Q256" s="198"/>
      <c r="R256" s="200"/>
      <c r="S256" s="201"/>
      <c r="T256" s="202"/>
      <c r="U256" s="203"/>
      <c r="V256" s="203"/>
      <c r="W256" s="657"/>
      <c r="X256" s="203"/>
      <c r="Y256" s="204"/>
      <c r="Z256" s="204"/>
    </row>
    <row r="257" spans="1:27">
      <c r="A257" s="174">
        <v>1</v>
      </c>
      <c r="B257" s="175" t="s">
        <v>417</v>
      </c>
      <c r="C257" s="175" t="s">
        <v>1477</v>
      </c>
      <c r="D257" s="176" t="s">
        <v>418</v>
      </c>
      <c r="E257" s="177">
        <v>3</v>
      </c>
      <c r="F257" s="178" t="str">
        <f t="shared" ref="F257:F260" si="122">IF(ISERROR(IF(G257/E257=0,"",G257/E257))=TRUE,"",IF(G257/E257=0,"",G257/E257))</f>
        <v/>
      </c>
      <c r="G257" s="179"/>
      <c r="H257" s="176" t="s">
        <v>44</v>
      </c>
      <c r="I257" s="655">
        <v>0.12</v>
      </c>
      <c r="J257" s="176">
        <v>36</v>
      </c>
      <c r="K257" s="176">
        <v>504</v>
      </c>
      <c r="L257" s="176">
        <v>2520</v>
      </c>
      <c r="M257" s="181">
        <v>496.66666666666663</v>
      </c>
      <c r="N257" s="182">
        <v>99.333333333333343</v>
      </c>
      <c r="O257" s="182">
        <v>596</v>
      </c>
      <c r="P257" s="183"/>
      <c r="Q257" s="183" t="str">
        <f t="shared" ref="Q257:Q260" si="123">IF(ISERR(IF(O257*G257=0,"",O257*G257))=TRUE,"",IF(O257*G257=0,"",O257*G257))</f>
        <v/>
      </c>
      <c r="R257" s="176" t="s">
        <v>419</v>
      </c>
      <c r="S257" s="176" t="s">
        <v>420</v>
      </c>
      <c r="T257" s="176" t="s">
        <v>42</v>
      </c>
      <c r="U257" s="624">
        <f t="shared" ref="U257:U269" si="124">IFERROR(G257*I257,"")</f>
        <v>0</v>
      </c>
      <c r="V257" s="624">
        <f t="shared" ref="V257:V269" si="125">IFERROR(G257/L257,"")</f>
        <v>0</v>
      </c>
      <c r="W257" s="657"/>
      <c r="X257" s="184"/>
      <c r="Y257" s="184"/>
      <c r="Z257" s="184" t="s">
        <v>860</v>
      </c>
      <c r="AA257" s="174"/>
    </row>
    <row r="258" spans="1:27">
      <c r="A258" s="174">
        <v>2</v>
      </c>
      <c r="B258" s="175" t="s">
        <v>421</v>
      </c>
      <c r="C258" s="175" t="s">
        <v>1478</v>
      </c>
      <c r="D258" s="176" t="s">
        <v>422</v>
      </c>
      <c r="E258" s="177">
        <v>3</v>
      </c>
      <c r="F258" s="178" t="str">
        <f t="shared" si="122"/>
        <v/>
      </c>
      <c r="G258" s="179"/>
      <c r="H258" s="176" t="s">
        <v>44</v>
      </c>
      <c r="I258" s="655">
        <v>0.12</v>
      </c>
      <c r="J258" s="176">
        <v>36</v>
      </c>
      <c r="K258" s="176">
        <v>504</v>
      </c>
      <c r="L258" s="176">
        <v>2520</v>
      </c>
      <c r="M258" s="181">
        <v>496.66666666666663</v>
      </c>
      <c r="N258" s="182">
        <v>99.333333333333343</v>
      </c>
      <c r="O258" s="182">
        <v>596</v>
      </c>
      <c r="P258" s="183"/>
      <c r="Q258" s="183" t="str">
        <f t="shared" si="123"/>
        <v/>
      </c>
      <c r="R258" s="176" t="s">
        <v>423</v>
      </c>
      <c r="S258" s="176" t="s">
        <v>420</v>
      </c>
      <c r="T258" s="176" t="s">
        <v>42</v>
      </c>
      <c r="U258" s="624">
        <f t="shared" si="124"/>
        <v>0</v>
      </c>
      <c r="V258" s="624">
        <f t="shared" si="125"/>
        <v>0</v>
      </c>
      <c r="W258" s="657"/>
      <c r="X258" s="184"/>
      <c r="Y258" s="184"/>
      <c r="Z258" s="184" t="s">
        <v>860</v>
      </c>
      <c r="AA258" s="174"/>
    </row>
    <row r="259" spans="1:27">
      <c r="A259" s="174">
        <v>3</v>
      </c>
      <c r="B259" s="175" t="s">
        <v>424</v>
      </c>
      <c r="C259" s="175" t="s">
        <v>1479</v>
      </c>
      <c r="D259" s="176" t="s">
        <v>425</v>
      </c>
      <c r="E259" s="177">
        <v>3</v>
      </c>
      <c r="F259" s="178" t="str">
        <f t="shared" si="122"/>
        <v/>
      </c>
      <c r="G259" s="179"/>
      <c r="H259" s="176" t="s">
        <v>45</v>
      </c>
      <c r="I259" s="655">
        <v>0.12</v>
      </c>
      <c r="J259" s="176">
        <v>36</v>
      </c>
      <c r="K259" s="176">
        <v>504</v>
      </c>
      <c r="L259" s="176">
        <v>2520</v>
      </c>
      <c r="M259" s="181">
        <v>496.66666666666663</v>
      </c>
      <c r="N259" s="182">
        <v>99.333333333333343</v>
      </c>
      <c r="O259" s="182">
        <v>596</v>
      </c>
      <c r="P259" s="183"/>
      <c r="Q259" s="183" t="str">
        <f t="shared" si="123"/>
        <v/>
      </c>
      <c r="R259" s="176" t="s">
        <v>426</v>
      </c>
      <c r="S259" s="176" t="s">
        <v>420</v>
      </c>
      <c r="T259" s="176" t="s">
        <v>42</v>
      </c>
      <c r="U259" s="624">
        <f t="shared" si="124"/>
        <v>0</v>
      </c>
      <c r="V259" s="624">
        <f t="shared" si="125"/>
        <v>0</v>
      </c>
      <c r="W259" s="657"/>
      <c r="X259" s="184"/>
      <c r="Y259" s="184"/>
      <c r="Z259" s="184" t="s">
        <v>860</v>
      </c>
      <c r="AA259" s="174"/>
    </row>
    <row r="260" spans="1:27" ht="27.6" customHeight="1">
      <c r="A260" s="174">
        <v>4</v>
      </c>
      <c r="B260" s="175" t="s">
        <v>1149</v>
      </c>
      <c r="C260" s="175" t="s">
        <v>1150</v>
      </c>
      <c r="D260" s="176" t="s">
        <v>1151</v>
      </c>
      <c r="E260" s="243">
        <v>3</v>
      </c>
      <c r="F260" s="178" t="str">
        <f t="shared" si="122"/>
        <v/>
      </c>
      <c r="G260" s="179"/>
      <c r="H260" s="176" t="s">
        <v>44</v>
      </c>
      <c r="I260" s="655">
        <v>0.12</v>
      </c>
      <c r="J260" s="176">
        <v>36</v>
      </c>
      <c r="K260" s="176">
        <v>504</v>
      </c>
      <c r="L260" s="176">
        <v>2520</v>
      </c>
      <c r="M260" s="181">
        <v>496.66666666666663</v>
      </c>
      <c r="N260" s="182">
        <v>99.333333333333343</v>
      </c>
      <c r="O260" s="182">
        <v>596</v>
      </c>
      <c r="P260" s="183"/>
      <c r="Q260" s="183" t="str">
        <f t="shared" si="123"/>
        <v/>
      </c>
      <c r="R260" s="176" t="s">
        <v>1152</v>
      </c>
      <c r="S260" s="176" t="s">
        <v>1140</v>
      </c>
      <c r="T260" s="176" t="s">
        <v>42</v>
      </c>
      <c r="U260" s="624">
        <f t="shared" si="124"/>
        <v>0</v>
      </c>
      <c r="V260" s="624">
        <f t="shared" si="125"/>
        <v>0</v>
      </c>
      <c r="W260" s="657"/>
      <c r="X260" s="184"/>
      <c r="Y260" s="184"/>
      <c r="Z260" s="176" t="s">
        <v>860</v>
      </c>
      <c r="AA260" s="174"/>
    </row>
    <row r="261" spans="1:27">
      <c r="A261" s="193" t="s">
        <v>781</v>
      </c>
      <c r="B261" s="258"/>
      <c r="C261" s="258"/>
      <c r="D261" s="259"/>
      <c r="E261" s="259"/>
      <c r="F261" s="259"/>
      <c r="G261" s="196"/>
      <c r="H261" s="259" t="s">
        <v>40</v>
      </c>
      <c r="I261" s="259" t="s">
        <v>40</v>
      </c>
      <c r="J261" s="197" t="s">
        <v>40</v>
      </c>
      <c r="K261" s="197" t="s">
        <v>40</v>
      </c>
      <c r="L261" s="197" t="s">
        <v>40</v>
      </c>
      <c r="M261" s="198"/>
      <c r="N261" s="198"/>
      <c r="O261" s="199"/>
      <c r="P261" s="198"/>
      <c r="Q261" s="198"/>
      <c r="R261" s="200" t="s">
        <v>40</v>
      </c>
      <c r="S261" s="201"/>
      <c r="T261" s="202"/>
      <c r="U261" s="203" t="str">
        <f t="shared" si="124"/>
        <v/>
      </c>
      <c r="V261" s="203" t="str">
        <f t="shared" si="125"/>
        <v/>
      </c>
      <c r="W261" s="657" t="s">
        <v>40</v>
      </c>
      <c r="X261" s="203" t="str">
        <f t="shared" ref="X261" si="126">IFERROR(I261/N261,"")</f>
        <v/>
      </c>
      <c r="Y261" s="204"/>
      <c r="Z261" s="204"/>
    </row>
    <row r="262" spans="1:27">
      <c r="A262" s="174">
        <v>1</v>
      </c>
      <c r="B262" s="175" t="s">
        <v>427</v>
      </c>
      <c r="C262" s="175" t="s">
        <v>1480</v>
      </c>
      <c r="D262" s="176" t="s">
        <v>428</v>
      </c>
      <c r="E262" s="177">
        <v>3</v>
      </c>
      <c r="F262" s="178" t="str">
        <f t="shared" ref="F262:F266" si="127">IF(ISERROR(IF(G262/E262=0,"",G262/E262))=TRUE,"",IF(G262/E262=0,"",G262/E262))</f>
        <v/>
      </c>
      <c r="G262" s="179"/>
      <c r="H262" s="176" t="s">
        <v>45</v>
      </c>
      <c r="I262" s="655">
        <v>0.12</v>
      </c>
      <c r="J262" s="176">
        <v>36</v>
      </c>
      <c r="K262" s="176">
        <v>504</v>
      </c>
      <c r="L262" s="176">
        <v>2520</v>
      </c>
      <c r="M262" s="181">
        <v>496.66666666666663</v>
      </c>
      <c r="N262" s="182">
        <v>99.333333333333343</v>
      </c>
      <c r="O262" s="182">
        <v>596</v>
      </c>
      <c r="P262" s="183"/>
      <c r="Q262" s="183" t="str">
        <f t="shared" ref="Q262:Q266" si="128">IF(ISERR(IF(O262*G262=0,"",O262*G262))=TRUE,"",IF(O262*G262=0,"",O262*G262))</f>
        <v/>
      </c>
      <c r="R262" s="176" t="s">
        <v>429</v>
      </c>
      <c r="S262" s="176" t="s">
        <v>430</v>
      </c>
      <c r="T262" s="176" t="s">
        <v>42</v>
      </c>
      <c r="U262" s="624">
        <f t="shared" si="124"/>
        <v>0</v>
      </c>
      <c r="V262" s="624">
        <f t="shared" si="125"/>
        <v>0</v>
      </c>
      <c r="W262" s="657"/>
      <c r="X262" s="184"/>
      <c r="Y262" s="184"/>
      <c r="Z262" s="184" t="s">
        <v>860</v>
      </c>
      <c r="AA262" s="174"/>
    </row>
    <row r="263" spans="1:27">
      <c r="A263" s="174">
        <v>2</v>
      </c>
      <c r="B263" s="175" t="s">
        <v>431</v>
      </c>
      <c r="C263" s="175" t="s">
        <v>1481</v>
      </c>
      <c r="D263" s="176" t="s">
        <v>432</v>
      </c>
      <c r="E263" s="177">
        <v>3</v>
      </c>
      <c r="F263" s="178" t="str">
        <f t="shared" si="127"/>
        <v/>
      </c>
      <c r="G263" s="179"/>
      <c r="H263" s="176" t="s">
        <v>45</v>
      </c>
      <c r="I263" s="655">
        <v>0.12</v>
      </c>
      <c r="J263" s="176">
        <v>36</v>
      </c>
      <c r="K263" s="176">
        <v>504</v>
      </c>
      <c r="L263" s="176">
        <v>2520</v>
      </c>
      <c r="M263" s="181">
        <v>496.66666666666663</v>
      </c>
      <c r="N263" s="182">
        <v>99.333333333333343</v>
      </c>
      <c r="O263" s="182">
        <v>596</v>
      </c>
      <c r="P263" s="183"/>
      <c r="Q263" s="183" t="str">
        <f t="shared" si="128"/>
        <v/>
      </c>
      <c r="R263" s="176" t="s">
        <v>433</v>
      </c>
      <c r="S263" s="176" t="s">
        <v>434</v>
      </c>
      <c r="T263" s="176" t="s">
        <v>42</v>
      </c>
      <c r="U263" s="624">
        <f t="shared" si="124"/>
        <v>0</v>
      </c>
      <c r="V263" s="624">
        <f t="shared" si="125"/>
        <v>0</v>
      </c>
      <c r="W263" s="657"/>
      <c r="X263" s="184"/>
      <c r="Y263" s="184"/>
      <c r="Z263" s="184" t="s">
        <v>860</v>
      </c>
      <c r="AA263" s="174"/>
    </row>
    <row r="264" spans="1:27">
      <c r="A264" s="174">
        <v>3</v>
      </c>
      <c r="B264" s="175" t="s">
        <v>435</v>
      </c>
      <c r="C264" s="175" t="s">
        <v>1482</v>
      </c>
      <c r="D264" s="176" t="s">
        <v>436</v>
      </c>
      <c r="E264" s="177">
        <v>3</v>
      </c>
      <c r="F264" s="178" t="str">
        <f t="shared" si="127"/>
        <v/>
      </c>
      <c r="G264" s="179"/>
      <c r="H264" s="176" t="s">
        <v>45</v>
      </c>
      <c r="I264" s="655">
        <v>0.12</v>
      </c>
      <c r="J264" s="176">
        <v>36</v>
      </c>
      <c r="K264" s="176">
        <v>504</v>
      </c>
      <c r="L264" s="176">
        <v>2520</v>
      </c>
      <c r="M264" s="181">
        <v>496.66666666666663</v>
      </c>
      <c r="N264" s="182">
        <v>99.333333333333343</v>
      </c>
      <c r="O264" s="182">
        <v>596</v>
      </c>
      <c r="P264" s="183"/>
      <c r="Q264" s="183" t="str">
        <f t="shared" si="128"/>
        <v/>
      </c>
      <c r="R264" s="176" t="s">
        <v>437</v>
      </c>
      <c r="S264" s="176" t="s">
        <v>434</v>
      </c>
      <c r="T264" s="176" t="s">
        <v>42</v>
      </c>
      <c r="U264" s="624">
        <f t="shared" si="124"/>
        <v>0</v>
      </c>
      <c r="V264" s="624">
        <f t="shared" si="125"/>
        <v>0</v>
      </c>
      <c r="W264" s="657"/>
      <c r="X264" s="184"/>
      <c r="Y264" s="184"/>
      <c r="Z264" s="184" t="s">
        <v>860</v>
      </c>
      <c r="AA264" s="174"/>
    </row>
    <row r="265" spans="1:27">
      <c r="A265" s="174">
        <v>4</v>
      </c>
      <c r="B265" s="175" t="s">
        <v>438</v>
      </c>
      <c r="C265" s="175" t="s">
        <v>1388</v>
      </c>
      <c r="D265" s="176" t="s">
        <v>439</v>
      </c>
      <c r="E265" s="177">
        <v>3</v>
      </c>
      <c r="F265" s="178" t="str">
        <f t="shared" si="127"/>
        <v/>
      </c>
      <c r="G265" s="179"/>
      <c r="H265" s="176" t="s">
        <v>45</v>
      </c>
      <c r="I265" s="655">
        <v>0.12</v>
      </c>
      <c r="J265" s="176">
        <v>36</v>
      </c>
      <c r="K265" s="176">
        <v>504</v>
      </c>
      <c r="L265" s="176">
        <v>2520</v>
      </c>
      <c r="M265" s="181">
        <v>496.66666666666663</v>
      </c>
      <c r="N265" s="182">
        <v>99.333333333333343</v>
      </c>
      <c r="O265" s="182">
        <v>596</v>
      </c>
      <c r="P265" s="183"/>
      <c r="Q265" s="183" t="str">
        <f t="shared" si="128"/>
        <v/>
      </c>
      <c r="R265" s="176" t="s">
        <v>440</v>
      </c>
      <c r="S265" s="176" t="s">
        <v>434</v>
      </c>
      <c r="T265" s="176" t="s">
        <v>42</v>
      </c>
      <c r="U265" s="624">
        <f t="shared" si="124"/>
        <v>0</v>
      </c>
      <c r="V265" s="624">
        <f t="shared" si="125"/>
        <v>0</v>
      </c>
      <c r="W265" s="657"/>
      <c r="X265" s="184"/>
      <c r="Y265" s="184"/>
      <c r="Z265" s="184" t="s">
        <v>860</v>
      </c>
      <c r="AA265" s="174"/>
    </row>
    <row r="266" spans="1:27">
      <c r="A266" s="174">
        <v>5</v>
      </c>
      <c r="B266" s="175" t="s">
        <v>441</v>
      </c>
      <c r="C266" s="175" t="s">
        <v>1483</v>
      </c>
      <c r="D266" s="176" t="s">
        <v>442</v>
      </c>
      <c r="E266" s="177">
        <v>3</v>
      </c>
      <c r="F266" s="178" t="str">
        <f t="shared" si="127"/>
        <v/>
      </c>
      <c r="G266" s="179"/>
      <c r="H266" s="176" t="s">
        <v>45</v>
      </c>
      <c r="I266" s="655">
        <v>0.12</v>
      </c>
      <c r="J266" s="176">
        <v>36</v>
      </c>
      <c r="K266" s="176">
        <v>504</v>
      </c>
      <c r="L266" s="176">
        <v>2520</v>
      </c>
      <c r="M266" s="181">
        <v>496.66666666666663</v>
      </c>
      <c r="N266" s="182">
        <v>99.333333333333343</v>
      </c>
      <c r="O266" s="182">
        <v>596</v>
      </c>
      <c r="P266" s="183"/>
      <c r="Q266" s="183" t="str">
        <f t="shared" si="128"/>
        <v/>
      </c>
      <c r="R266" s="176" t="s">
        <v>443</v>
      </c>
      <c r="S266" s="176" t="s">
        <v>430</v>
      </c>
      <c r="T266" s="176" t="s">
        <v>42</v>
      </c>
      <c r="U266" s="624">
        <f t="shared" si="124"/>
        <v>0</v>
      </c>
      <c r="V266" s="624">
        <f t="shared" si="125"/>
        <v>0</v>
      </c>
      <c r="W266" s="657"/>
      <c r="X266" s="184"/>
      <c r="Y266" s="184"/>
      <c r="Z266" s="184" t="s">
        <v>860</v>
      </c>
      <c r="AA266" s="174"/>
    </row>
    <row r="267" spans="1:27">
      <c r="A267" s="193" t="s">
        <v>787</v>
      </c>
      <c r="B267" s="258"/>
      <c r="C267" s="258"/>
      <c r="D267" s="259"/>
      <c r="E267" s="259"/>
      <c r="F267" s="259"/>
      <c r="G267" s="196"/>
      <c r="H267" s="259" t="s">
        <v>40</v>
      </c>
      <c r="I267" s="259" t="s">
        <v>40</v>
      </c>
      <c r="J267" s="197" t="s">
        <v>40</v>
      </c>
      <c r="K267" s="197" t="s">
        <v>40</v>
      </c>
      <c r="L267" s="197" t="s">
        <v>40</v>
      </c>
      <c r="M267" s="198"/>
      <c r="N267" s="198"/>
      <c r="O267" s="199"/>
      <c r="P267" s="198"/>
      <c r="Q267" s="198"/>
      <c r="R267" s="200" t="s">
        <v>40</v>
      </c>
      <c r="S267" s="201"/>
      <c r="T267" s="202"/>
      <c r="U267" s="203" t="str">
        <f t="shared" si="124"/>
        <v/>
      </c>
      <c r="V267" s="203" t="str">
        <f t="shared" si="125"/>
        <v/>
      </c>
      <c r="W267" s="657" t="s">
        <v>40</v>
      </c>
      <c r="X267" s="203" t="str">
        <f t="shared" ref="X267" si="129">IFERROR(I267/N267,"")</f>
        <v/>
      </c>
      <c r="Y267" s="204"/>
      <c r="Z267" s="204"/>
    </row>
    <row r="268" spans="1:27">
      <c r="A268" s="174">
        <v>2</v>
      </c>
      <c r="B268" s="318" t="s">
        <v>444</v>
      </c>
      <c r="C268" s="175" t="s">
        <v>1484</v>
      </c>
      <c r="D268" s="176" t="s">
        <v>445</v>
      </c>
      <c r="E268" s="177">
        <v>3</v>
      </c>
      <c r="F268" s="178" t="str">
        <f t="shared" ref="F268:F269" si="130">IF(ISERROR(IF(G268/E268=0,"",G268/E268))=TRUE,"",IF(G268/E268=0,"",G268/E268))</f>
        <v/>
      </c>
      <c r="G268" s="179"/>
      <c r="H268" s="176" t="s">
        <v>41</v>
      </c>
      <c r="I268" s="655">
        <v>0.12</v>
      </c>
      <c r="J268" s="176">
        <v>36</v>
      </c>
      <c r="K268" s="176">
        <v>504</v>
      </c>
      <c r="L268" s="176">
        <v>2520</v>
      </c>
      <c r="M268" s="181">
        <v>496.66666666666663</v>
      </c>
      <c r="N268" s="182">
        <v>99.333333333333343</v>
      </c>
      <c r="O268" s="182">
        <v>596</v>
      </c>
      <c r="P268" s="183"/>
      <c r="Q268" s="183" t="str">
        <f t="shared" ref="Q268:Q269" si="131">IF(ISERR(IF(O268*G268=0,"",O268*G268))=TRUE,"",IF(O268*G268=0,"",O268*G268))</f>
        <v/>
      </c>
      <c r="R268" s="176" t="s">
        <v>446</v>
      </c>
      <c r="S268" s="176" t="s">
        <v>434</v>
      </c>
      <c r="T268" s="176" t="s">
        <v>42</v>
      </c>
      <c r="U268" s="624">
        <f t="shared" si="124"/>
        <v>0</v>
      </c>
      <c r="V268" s="624">
        <f t="shared" si="125"/>
        <v>0</v>
      </c>
      <c r="W268" s="657"/>
      <c r="X268" s="184"/>
      <c r="Y268" s="184"/>
      <c r="Z268" s="184" t="s">
        <v>860</v>
      </c>
      <c r="AA268" s="174"/>
    </row>
    <row r="269" spans="1:27">
      <c r="A269" s="174">
        <v>3</v>
      </c>
      <c r="B269" s="318" t="s">
        <v>447</v>
      </c>
      <c r="C269" s="175" t="s">
        <v>1485</v>
      </c>
      <c r="D269" s="176" t="s">
        <v>448</v>
      </c>
      <c r="E269" s="177">
        <v>3</v>
      </c>
      <c r="F269" s="178" t="str">
        <f t="shared" si="130"/>
        <v/>
      </c>
      <c r="G269" s="179"/>
      <c r="H269" s="176" t="s">
        <v>41</v>
      </c>
      <c r="I269" s="655">
        <v>0.12</v>
      </c>
      <c r="J269" s="176">
        <v>36</v>
      </c>
      <c r="K269" s="176">
        <v>504</v>
      </c>
      <c r="L269" s="176">
        <v>2520</v>
      </c>
      <c r="M269" s="181">
        <v>496.66666666666663</v>
      </c>
      <c r="N269" s="182">
        <v>99.333333333333343</v>
      </c>
      <c r="O269" s="182">
        <v>596</v>
      </c>
      <c r="P269" s="183"/>
      <c r="Q269" s="183" t="str">
        <f t="shared" si="131"/>
        <v/>
      </c>
      <c r="R269" s="176" t="s">
        <v>449</v>
      </c>
      <c r="S269" s="176" t="s">
        <v>430</v>
      </c>
      <c r="T269" s="176" t="s">
        <v>42</v>
      </c>
      <c r="U269" s="624">
        <f t="shared" si="124"/>
        <v>0</v>
      </c>
      <c r="V269" s="624">
        <f t="shared" si="125"/>
        <v>0</v>
      </c>
      <c r="W269" s="657"/>
      <c r="X269" s="184"/>
      <c r="Y269" s="184"/>
      <c r="Z269" s="184" t="s">
        <v>860</v>
      </c>
      <c r="AA269" s="174"/>
    </row>
    <row r="270" spans="1:27">
      <c r="A270" s="193" t="s">
        <v>240</v>
      </c>
      <c r="B270" s="258"/>
      <c r="C270" s="258"/>
      <c r="D270" s="259"/>
      <c r="E270" s="259"/>
      <c r="F270" s="259"/>
      <c r="G270" s="196"/>
      <c r="H270" s="259" t="s">
        <v>40</v>
      </c>
      <c r="I270" s="259" t="s">
        <v>40</v>
      </c>
      <c r="J270" s="197" t="s">
        <v>40</v>
      </c>
      <c r="K270" s="197" t="s">
        <v>40</v>
      </c>
      <c r="L270" s="197" t="s">
        <v>40</v>
      </c>
      <c r="M270" s="198"/>
      <c r="N270" s="198"/>
      <c r="O270" s="199"/>
      <c r="P270" s="198"/>
      <c r="Q270" s="198"/>
      <c r="R270" s="200" t="s">
        <v>40</v>
      </c>
      <c r="S270" s="201"/>
      <c r="T270" s="202"/>
      <c r="U270" s="203" t="str">
        <f>IFERROR(G270*I270,"")</f>
        <v/>
      </c>
      <c r="V270" s="203" t="str">
        <f>IFERROR(G270/L270,"")</f>
        <v/>
      </c>
      <c r="W270" s="657" t="s">
        <v>40</v>
      </c>
      <c r="X270" s="203" t="str">
        <f t="shared" ref="X270" si="132">IFERROR(I270/N270,"")</f>
        <v/>
      </c>
      <c r="Y270" s="204"/>
      <c r="Z270" s="204"/>
    </row>
    <row r="271" spans="1:27" ht="21" thickBot="1">
      <c r="A271" s="174">
        <v>1</v>
      </c>
      <c r="B271" s="318" t="s">
        <v>450</v>
      </c>
      <c r="C271" s="175" t="s">
        <v>1486</v>
      </c>
      <c r="D271" s="176" t="s">
        <v>451</v>
      </c>
      <c r="E271" s="177">
        <v>3</v>
      </c>
      <c r="F271" s="178" t="str">
        <f t="shared" ref="F271" si="133">IF(ISERROR(IF(G271/E271=0,"",G271/E271))=TRUE,"",IF(G271/E271=0,"",G271/E271))</f>
        <v/>
      </c>
      <c r="G271" s="179"/>
      <c r="H271" s="176" t="s">
        <v>45</v>
      </c>
      <c r="I271" s="655">
        <v>0.12</v>
      </c>
      <c r="J271" s="176">
        <v>36</v>
      </c>
      <c r="K271" s="176">
        <v>504</v>
      </c>
      <c r="L271" s="176">
        <v>2520</v>
      </c>
      <c r="M271" s="181">
        <v>496.66666666666663</v>
      </c>
      <c r="N271" s="182">
        <v>99.333333333333343</v>
      </c>
      <c r="O271" s="182">
        <v>596</v>
      </c>
      <c r="P271" s="183"/>
      <c r="Q271" s="183" t="str">
        <f t="shared" ref="Q271" si="134">IF(ISERR(IF(O271*G271=0,"",O271*G271))=TRUE,"",IF(O271*G271=0,"",O271*G271))</f>
        <v/>
      </c>
      <c r="R271" s="176" t="s">
        <v>452</v>
      </c>
      <c r="S271" s="176" t="s">
        <v>420</v>
      </c>
      <c r="T271" s="176" t="s">
        <v>42</v>
      </c>
      <c r="U271" s="624">
        <f t="shared" ref="U271" si="135">IFERROR(G271*I271,"")</f>
        <v>0</v>
      </c>
      <c r="V271" s="624">
        <f t="shared" ref="V271" si="136">IFERROR(G271/L271,"")</f>
        <v>0</v>
      </c>
      <c r="W271" s="657"/>
      <c r="X271" s="184"/>
      <c r="Y271" s="184"/>
      <c r="Z271" s="184" t="s">
        <v>860</v>
      </c>
      <c r="AA271" s="174"/>
    </row>
    <row r="272" spans="1:27" s="591" customFormat="1" ht="23.25" customHeight="1" thickBot="1">
      <c r="A272" s="319" t="s">
        <v>788</v>
      </c>
      <c r="B272" s="320"/>
      <c r="C272" s="320"/>
      <c r="D272" s="321"/>
      <c r="E272" s="321"/>
      <c r="F272" s="321"/>
      <c r="G272" s="322"/>
      <c r="H272" s="321" t="s">
        <v>40</v>
      </c>
      <c r="I272" s="321" t="s">
        <v>40</v>
      </c>
      <c r="J272" s="323" t="s">
        <v>40</v>
      </c>
      <c r="K272" s="323" t="s">
        <v>40</v>
      </c>
      <c r="L272" s="323" t="s">
        <v>40</v>
      </c>
      <c r="M272" s="324"/>
      <c r="N272" s="324"/>
      <c r="O272" s="325"/>
      <c r="P272" s="324"/>
      <c r="Q272" s="324"/>
      <c r="R272" s="324" t="s">
        <v>40</v>
      </c>
      <c r="S272" s="326"/>
      <c r="T272" s="326"/>
      <c r="U272" s="325"/>
      <c r="V272" s="325"/>
      <c r="W272" s="657"/>
      <c r="X272" s="325"/>
      <c r="Y272" s="217"/>
      <c r="Z272" s="217"/>
    </row>
    <row r="273" spans="1:27" s="125" customFormat="1">
      <c r="A273" s="174">
        <v>1</v>
      </c>
      <c r="B273" s="175" t="s">
        <v>984</v>
      </c>
      <c r="C273" s="175" t="s">
        <v>1487</v>
      </c>
      <c r="D273" s="176" t="s">
        <v>985</v>
      </c>
      <c r="E273" s="177">
        <v>3</v>
      </c>
      <c r="F273" s="178" t="str">
        <f t="shared" ref="F273:F276" si="137">IF(ISERROR(IF(G273/E273=0,"",G273/E273))=TRUE,"",IF(G273/E273=0,"",G273/E273))</f>
        <v/>
      </c>
      <c r="G273" s="179"/>
      <c r="H273" s="176" t="s">
        <v>44</v>
      </c>
      <c r="I273" s="655">
        <v>0.12</v>
      </c>
      <c r="J273" s="176">
        <v>36</v>
      </c>
      <c r="K273" s="176">
        <v>504</v>
      </c>
      <c r="L273" s="176">
        <v>2520</v>
      </c>
      <c r="M273" s="181">
        <v>496.66666666666663</v>
      </c>
      <c r="N273" s="182">
        <v>99.333333333333343</v>
      </c>
      <c r="O273" s="182">
        <v>596</v>
      </c>
      <c r="P273" s="183"/>
      <c r="Q273" s="183" t="str">
        <f t="shared" ref="Q273:Q276" si="138">IF(ISERR(IF(O273*G273=0,"",O273*G273))=TRUE,"",IF(O273*G273=0,"",O273*G273))</f>
        <v/>
      </c>
      <c r="R273" s="176" t="s">
        <v>986</v>
      </c>
      <c r="S273" s="176" t="s">
        <v>456</v>
      </c>
      <c r="T273" s="176" t="s">
        <v>42</v>
      </c>
      <c r="U273" s="624">
        <f t="shared" ref="U273:U276" si="139">IFERROR(G273*I273,"")</f>
        <v>0</v>
      </c>
      <c r="V273" s="624">
        <f t="shared" ref="V273:V276" si="140">IFERROR(G273/L273,"")</f>
        <v>0</v>
      </c>
      <c r="W273" s="657"/>
      <c r="X273" s="184"/>
      <c r="Y273" s="184"/>
      <c r="Z273" s="184" t="s">
        <v>860</v>
      </c>
      <c r="AA273" s="174"/>
    </row>
    <row r="274" spans="1:27" s="125" customFormat="1" ht="39.75">
      <c r="A274" s="174">
        <v>2</v>
      </c>
      <c r="B274" s="175" t="s">
        <v>453</v>
      </c>
      <c r="C274" s="175" t="s">
        <v>1488</v>
      </c>
      <c r="D274" s="176" t="s">
        <v>454</v>
      </c>
      <c r="E274" s="177">
        <v>3</v>
      </c>
      <c r="F274" s="178" t="str">
        <f t="shared" si="137"/>
        <v/>
      </c>
      <c r="G274" s="179"/>
      <c r="H274" s="176" t="s">
        <v>45</v>
      </c>
      <c r="I274" s="655">
        <v>0.12</v>
      </c>
      <c r="J274" s="176">
        <v>36</v>
      </c>
      <c r="K274" s="176">
        <v>504</v>
      </c>
      <c r="L274" s="176">
        <v>2520</v>
      </c>
      <c r="M274" s="181">
        <v>496.66666666666663</v>
      </c>
      <c r="N274" s="182">
        <v>99.333333333333343</v>
      </c>
      <c r="O274" s="182">
        <v>596</v>
      </c>
      <c r="P274" s="183"/>
      <c r="Q274" s="183" t="str">
        <f t="shared" si="138"/>
        <v/>
      </c>
      <c r="R274" s="176" t="s">
        <v>455</v>
      </c>
      <c r="S274" s="176" t="s">
        <v>456</v>
      </c>
      <c r="T274" s="176" t="s">
        <v>42</v>
      </c>
      <c r="U274" s="624">
        <f t="shared" si="139"/>
        <v>0</v>
      </c>
      <c r="V274" s="624">
        <f t="shared" si="140"/>
        <v>0</v>
      </c>
      <c r="W274" s="657"/>
      <c r="X274" s="184"/>
      <c r="Y274" s="184"/>
      <c r="Z274" s="184" t="s">
        <v>860</v>
      </c>
      <c r="AA274" s="174"/>
    </row>
    <row r="275" spans="1:27" s="125" customFormat="1">
      <c r="A275" s="174">
        <v>3</v>
      </c>
      <c r="B275" s="175" t="s">
        <v>1204</v>
      </c>
      <c r="C275" s="175" t="s">
        <v>1391</v>
      </c>
      <c r="D275" s="176" t="s">
        <v>1205</v>
      </c>
      <c r="E275" s="243">
        <v>3</v>
      </c>
      <c r="F275" s="178" t="str">
        <f t="shared" si="137"/>
        <v/>
      </c>
      <c r="G275" s="179"/>
      <c r="H275" s="176" t="s">
        <v>44</v>
      </c>
      <c r="I275" s="655">
        <v>0.12</v>
      </c>
      <c r="J275" s="176">
        <v>36</v>
      </c>
      <c r="K275" s="176">
        <v>504</v>
      </c>
      <c r="L275" s="176">
        <v>2520</v>
      </c>
      <c r="M275" s="181">
        <v>496.66666666666663</v>
      </c>
      <c r="N275" s="182">
        <v>99.333333333333343</v>
      </c>
      <c r="O275" s="182">
        <v>596</v>
      </c>
      <c r="P275" s="183"/>
      <c r="Q275" s="183" t="str">
        <f t="shared" si="138"/>
        <v/>
      </c>
      <c r="R275" s="176" t="s">
        <v>1206</v>
      </c>
      <c r="S275" s="176" t="s">
        <v>456</v>
      </c>
      <c r="T275" s="176" t="s">
        <v>42</v>
      </c>
      <c r="U275" s="624">
        <f t="shared" si="139"/>
        <v>0</v>
      </c>
      <c r="V275" s="624">
        <f t="shared" si="140"/>
        <v>0</v>
      </c>
      <c r="W275" s="657"/>
      <c r="X275" s="184"/>
      <c r="Y275" s="184"/>
      <c r="Z275" s="184" t="s">
        <v>860</v>
      </c>
      <c r="AA275" s="174"/>
    </row>
    <row r="276" spans="1:27" s="125" customFormat="1" ht="21" thickBot="1">
      <c r="A276" s="174">
        <v>4</v>
      </c>
      <c r="B276" s="175" t="s">
        <v>457</v>
      </c>
      <c r="C276" s="175" t="s">
        <v>1489</v>
      </c>
      <c r="D276" s="176" t="s">
        <v>458</v>
      </c>
      <c r="E276" s="177">
        <v>3</v>
      </c>
      <c r="F276" s="178" t="str">
        <f t="shared" si="137"/>
        <v/>
      </c>
      <c r="G276" s="179"/>
      <c r="H276" s="176" t="s">
        <v>45</v>
      </c>
      <c r="I276" s="655">
        <v>0.12</v>
      </c>
      <c r="J276" s="176">
        <v>36</v>
      </c>
      <c r="K276" s="176">
        <v>504</v>
      </c>
      <c r="L276" s="176">
        <v>2520</v>
      </c>
      <c r="M276" s="181">
        <v>496.66666666666663</v>
      </c>
      <c r="N276" s="182">
        <v>99.333333333333343</v>
      </c>
      <c r="O276" s="182">
        <v>596</v>
      </c>
      <c r="P276" s="183"/>
      <c r="Q276" s="183" t="str">
        <f t="shared" si="138"/>
        <v/>
      </c>
      <c r="R276" s="176" t="s">
        <v>459</v>
      </c>
      <c r="S276" s="176" t="s">
        <v>456</v>
      </c>
      <c r="T276" s="176" t="s">
        <v>42</v>
      </c>
      <c r="U276" s="624">
        <f t="shared" si="139"/>
        <v>0</v>
      </c>
      <c r="V276" s="624">
        <f t="shared" si="140"/>
        <v>0</v>
      </c>
      <c r="W276" s="657"/>
      <c r="X276" s="184"/>
      <c r="Y276" s="184"/>
      <c r="Z276" s="184" t="s">
        <v>860</v>
      </c>
      <c r="AA276" s="174"/>
    </row>
    <row r="277" spans="1:27" s="591" customFormat="1" ht="23.25" customHeight="1" thickBot="1">
      <c r="A277" s="319" t="s">
        <v>789</v>
      </c>
      <c r="B277" s="320"/>
      <c r="C277" s="320"/>
      <c r="D277" s="321"/>
      <c r="E277" s="321"/>
      <c r="F277" s="321"/>
      <c r="G277" s="322"/>
      <c r="H277" s="321" t="s">
        <v>40</v>
      </c>
      <c r="I277" s="321" t="s">
        <v>40</v>
      </c>
      <c r="J277" s="323" t="s">
        <v>40</v>
      </c>
      <c r="K277" s="323" t="s">
        <v>40</v>
      </c>
      <c r="L277" s="323" t="s">
        <v>40</v>
      </c>
      <c r="M277" s="324"/>
      <c r="N277" s="324"/>
      <c r="O277" s="325"/>
      <c r="P277" s="324"/>
      <c r="Q277" s="324"/>
      <c r="R277" s="324" t="s">
        <v>40</v>
      </c>
      <c r="S277" s="326"/>
      <c r="T277" s="326"/>
      <c r="U277" s="325"/>
      <c r="V277" s="325"/>
      <c r="W277" s="657"/>
      <c r="X277" s="325"/>
      <c r="Y277" s="217"/>
      <c r="Z277" s="217"/>
    </row>
    <row r="278" spans="1:27" s="125" customFormat="1">
      <c r="A278" s="174">
        <v>1</v>
      </c>
      <c r="B278" s="175" t="s">
        <v>742</v>
      </c>
      <c r="C278" s="175" t="s">
        <v>1490</v>
      </c>
      <c r="D278" s="176" t="s">
        <v>743</v>
      </c>
      <c r="E278" s="177">
        <v>3</v>
      </c>
      <c r="F278" s="178" t="str">
        <f t="shared" ref="F278:F282" si="141">IF(ISERROR(IF(G278/E278=0,"",G278/E278))=TRUE,"",IF(G278/E278=0,"",G278/E278))</f>
        <v/>
      </c>
      <c r="G278" s="179"/>
      <c r="H278" s="176" t="s">
        <v>45</v>
      </c>
      <c r="I278" s="655">
        <v>0.12</v>
      </c>
      <c r="J278" s="176">
        <v>36</v>
      </c>
      <c r="K278" s="176">
        <v>504</v>
      </c>
      <c r="L278" s="176">
        <v>2520</v>
      </c>
      <c r="M278" s="181">
        <v>496.66666666666663</v>
      </c>
      <c r="N278" s="182">
        <v>99.333333333333343</v>
      </c>
      <c r="O278" s="182">
        <v>596</v>
      </c>
      <c r="P278" s="183"/>
      <c r="Q278" s="183" t="str">
        <f t="shared" ref="Q278:Q282" si="142">IF(ISERR(IF(O278*G278=0,"",O278*G278))=TRUE,"",IF(O278*G278=0,"",O278*G278))</f>
        <v/>
      </c>
      <c r="R278" s="176" t="s">
        <v>744</v>
      </c>
      <c r="S278" s="176" t="s">
        <v>456</v>
      </c>
      <c r="T278" s="176" t="s">
        <v>42</v>
      </c>
      <c r="U278" s="624">
        <f t="shared" ref="U278:U316" si="143">IFERROR(G278*I278,"")</f>
        <v>0</v>
      </c>
      <c r="V278" s="624">
        <f t="shared" ref="V278:V316" si="144">IFERROR(G278/L278,"")</f>
        <v>0</v>
      </c>
      <c r="W278" s="657"/>
      <c r="X278" s="184"/>
      <c r="Y278" s="184"/>
      <c r="Z278" s="184" t="s">
        <v>860</v>
      </c>
      <c r="AA278" s="174"/>
    </row>
    <row r="279" spans="1:27" s="125" customFormat="1">
      <c r="A279" s="174">
        <v>2</v>
      </c>
      <c r="B279" s="175" t="s">
        <v>460</v>
      </c>
      <c r="C279" s="175" t="s">
        <v>1491</v>
      </c>
      <c r="D279" s="176" t="s">
        <v>461</v>
      </c>
      <c r="E279" s="177">
        <v>3</v>
      </c>
      <c r="F279" s="178" t="str">
        <f t="shared" si="141"/>
        <v/>
      </c>
      <c r="G279" s="179" t="s">
        <v>461</v>
      </c>
      <c r="H279" s="176" t="s">
        <v>45</v>
      </c>
      <c r="I279" s="655">
        <v>0.12</v>
      </c>
      <c r="J279" s="176">
        <v>36</v>
      </c>
      <c r="K279" s="176">
        <v>504</v>
      </c>
      <c r="L279" s="176">
        <v>2520</v>
      </c>
      <c r="M279" s="181">
        <v>496.66666666666663</v>
      </c>
      <c r="N279" s="182">
        <v>99.333333333333343</v>
      </c>
      <c r="O279" s="182">
        <v>596</v>
      </c>
      <c r="P279" s="183"/>
      <c r="Q279" s="183" t="str">
        <f t="shared" si="142"/>
        <v/>
      </c>
      <c r="R279" s="176" t="s">
        <v>462</v>
      </c>
      <c r="S279" s="176" t="s">
        <v>456</v>
      </c>
      <c r="T279" s="176" t="s">
        <v>42</v>
      </c>
      <c r="U279" s="624" t="str">
        <f t="shared" si="143"/>
        <v/>
      </c>
      <c r="V279" s="624" t="str">
        <f t="shared" si="144"/>
        <v/>
      </c>
      <c r="W279" s="657"/>
      <c r="X279" s="184"/>
      <c r="Y279" s="184"/>
      <c r="Z279" s="184" t="s">
        <v>860</v>
      </c>
      <c r="AA279" s="174"/>
    </row>
    <row r="280" spans="1:27" s="125" customFormat="1">
      <c r="A280" s="174">
        <v>3</v>
      </c>
      <c r="B280" s="175" t="s">
        <v>463</v>
      </c>
      <c r="C280" s="175" t="s">
        <v>1492</v>
      </c>
      <c r="D280" s="176" t="s">
        <v>464</v>
      </c>
      <c r="E280" s="243">
        <v>3</v>
      </c>
      <c r="F280" s="178" t="str">
        <f t="shared" si="141"/>
        <v/>
      </c>
      <c r="G280" s="179"/>
      <c r="H280" s="176" t="s">
        <v>45</v>
      </c>
      <c r="I280" s="655">
        <v>0.12</v>
      </c>
      <c r="J280" s="176">
        <v>36</v>
      </c>
      <c r="K280" s="176">
        <v>504</v>
      </c>
      <c r="L280" s="176">
        <v>2520</v>
      </c>
      <c r="M280" s="181">
        <v>496.66666666666663</v>
      </c>
      <c r="N280" s="182">
        <v>99.333333333333343</v>
      </c>
      <c r="O280" s="182">
        <v>596</v>
      </c>
      <c r="P280" s="183"/>
      <c r="Q280" s="183" t="str">
        <f t="shared" si="142"/>
        <v/>
      </c>
      <c r="R280" s="176" t="s">
        <v>465</v>
      </c>
      <c r="S280" s="176" t="s">
        <v>456</v>
      </c>
      <c r="T280" s="176" t="s">
        <v>42</v>
      </c>
      <c r="U280" s="624">
        <f t="shared" si="143"/>
        <v>0</v>
      </c>
      <c r="V280" s="624">
        <f t="shared" si="144"/>
        <v>0</v>
      </c>
      <c r="W280" s="657"/>
      <c r="X280" s="184"/>
      <c r="Y280" s="184"/>
      <c r="Z280" s="184" t="s">
        <v>860</v>
      </c>
      <c r="AA280" s="174"/>
    </row>
    <row r="281" spans="1:27" s="125" customFormat="1">
      <c r="A281" s="174">
        <v>4</v>
      </c>
      <c r="B281" s="175" t="s">
        <v>466</v>
      </c>
      <c r="C281" s="175" t="s">
        <v>1493</v>
      </c>
      <c r="D281" s="176" t="s">
        <v>467</v>
      </c>
      <c r="E281" s="243">
        <v>3</v>
      </c>
      <c r="F281" s="178" t="str">
        <f t="shared" si="141"/>
        <v/>
      </c>
      <c r="G281" s="179"/>
      <c r="H281" s="176" t="s">
        <v>45</v>
      </c>
      <c r="I281" s="655">
        <v>0.12</v>
      </c>
      <c r="J281" s="176">
        <v>36</v>
      </c>
      <c r="K281" s="176">
        <v>504</v>
      </c>
      <c r="L281" s="176">
        <v>2520</v>
      </c>
      <c r="M281" s="181">
        <v>496.66666666666663</v>
      </c>
      <c r="N281" s="182">
        <v>99.333333333333343</v>
      </c>
      <c r="O281" s="182">
        <v>596</v>
      </c>
      <c r="P281" s="183"/>
      <c r="Q281" s="183" t="str">
        <f t="shared" si="142"/>
        <v/>
      </c>
      <c r="R281" s="176" t="s">
        <v>468</v>
      </c>
      <c r="S281" s="176" t="s">
        <v>456</v>
      </c>
      <c r="T281" s="176" t="s">
        <v>42</v>
      </c>
      <c r="U281" s="624">
        <f t="shared" si="143"/>
        <v>0</v>
      </c>
      <c r="V281" s="624">
        <f t="shared" si="144"/>
        <v>0</v>
      </c>
      <c r="W281" s="657"/>
      <c r="X281" s="184"/>
      <c r="Y281" s="184"/>
      <c r="Z281" s="184" t="s">
        <v>860</v>
      </c>
      <c r="AA281" s="174"/>
    </row>
    <row r="282" spans="1:27" s="125" customFormat="1">
      <c r="A282" s="174">
        <v>5</v>
      </c>
      <c r="B282" s="175" t="s">
        <v>469</v>
      </c>
      <c r="C282" s="175" t="s">
        <v>1494</v>
      </c>
      <c r="D282" s="176" t="s">
        <v>470</v>
      </c>
      <c r="E282" s="243">
        <v>3</v>
      </c>
      <c r="F282" s="178" t="str">
        <f t="shared" si="141"/>
        <v/>
      </c>
      <c r="G282" s="179"/>
      <c r="H282" s="176" t="s">
        <v>45</v>
      </c>
      <c r="I282" s="655">
        <v>0.12</v>
      </c>
      <c r="J282" s="176">
        <v>36</v>
      </c>
      <c r="K282" s="176">
        <v>504</v>
      </c>
      <c r="L282" s="176">
        <v>2520</v>
      </c>
      <c r="M282" s="181">
        <v>496.66666666666663</v>
      </c>
      <c r="N282" s="182">
        <v>99.333333333333343</v>
      </c>
      <c r="O282" s="182">
        <v>596</v>
      </c>
      <c r="P282" s="183"/>
      <c r="Q282" s="183" t="str">
        <f t="shared" si="142"/>
        <v/>
      </c>
      <c r="R282" s="176" t="s">
        <v>471</v>
      </c>
      <c r="S282" s="176" t="s">
        <v>456</v>
      </c>
      <c r="T282" s="176" t="s">
        <v>42</v>
      </c>
      <c r="U282" s="624">
        <f t="shared" si="143"/>
        <v>0</v>
      </c>
      <c r="V282" s="624">
        <f t="shared" si="144"/>
        <v>0</v>
      </c>
      <c r="W282" s="657"/>
      <c r="X282" s="184"/>
      <c r="Y282" s="184"/>
      <c r="Z282" s="184" t="s">
        <v>860</v>
      </c>
      <c r="AA282" s="174"/>
    </row>
    <row r="283" spans="1:27">
      <c r="A283" s="193" t="s">
        <v>203</v>
      </c>
      <c r="B283" s="194"/>
      <c r="C283" s="194"/>
      <c r="D283" s="232"/>
      <c r="E283" s="232"/>
      <c r="F283" s="232"/>
      <c r="G283" s="233"/>
      <c r="H283" s="232" t="s">
        <v>40</v>
      </c>
      <c r="I283" s="232" t="s">
        <v>40</v>
      </c>
      <c r="J283" s="234" t="s">
        <v>40</v>
      </c>
      <c r="K283" s="234" t="s">
        <v>40</v>
      </c>
      <c r="L283" s="234" t="s">
        <v>40</v>
      </c>
      <c r="M283" s="235"/>
      <c r="N283" s="235"/>
      <c r="O283" s="236"/>
      <c r="P283" s="235"/>
      <c r="Q283" s="235"/>
      <c r="R283" s="237" t="s">
        <v>40</v>
      </c>
      <c r="S283" s="238"/>
      <c r="T283" s="239"/>
      <c r="U283" s="240" t="str">
        <f t="shared" si="143"/>
        <v/>
      </c>
      <c r="V283" s="240" t="str">
        <f t="shared" si="144"/>
        <v/>
      </c>
      <c r="W283" s="657" t="s">
        <v>40</v>
      </c>
      <c r="X283" s="240" t="str">
        <f t="shared" ref="X283" si="145">IFERROR(I283/N283,"")</f>
        <v/>
      </c>
      <c r="Y283" s="204"/>
      <c r="Z283" s="204"/>
    </row>
    <row r="284" spans="1:27" s="125" customFormat="1">
      <c r="A284" s="174">
        <v>1</v>
      </c>
      <c r="B284" s="175" t="s">
        <v>472</v>
      </c>
      <c r="C284" s="175" t="s">
        <v>1495</v>
      </c>
      <c r="D284" s="176" t="s">
        <v>473</v>
      </c>
      <c r="E284" s="260">
        <v>3</v>
      </c>
      <c r="F284" s="178" t="str">
        <f t="shared" ref="F284:F287" si="146">IF(ISERROR(IF(G284/E284=0,"",G284/E284))=TRUE,"",IF(G284/E284=0,"",G284/E284))</f>
        <v/>
      </c>
      <c r="G284" s="179"/>
      <c r="H284" s="176" t="s">
        <v>44</v>
      </c>
      <c r="I284" s="655">
        <v>0.12</v>
      </c>
      <c r="J284" s="176">
        <v>36</v>
      </c>
      <c r="K284" s="176">
        <v>504</v>
      </c>
      <c r="L284" s="176">
        <v>2520</v>
      </c>
      <c r="M284" s="181">
        <v>496.66666666666663</v>
      </c>
      <c r="N284" s="182">
        <v>99.333333333333343</v>
      </c>
      <c r="O284" s="182">
        <v>596</v>
      </c>
      <c r="P284" s="261"/>
      <c r="Q284" s="183" t="str">
        <f t="shared" ref="Q284:Q287" si="147">IF(ISERR(IF(O284*G284=0,"",O284*G284))=TRUE,"",IF(O284*G284=0,"",O284*G284))</f>
        <v/>
      </c>
      <c r="R284" s="176" t="s">
        <v>474</v>
      </c>
      <c r="S284" s="176" t="s">
        <v>456</v>
      </c>
      <c r="T284" s="176" t="s">
        <v>42</v>
      </c>
      <c r="U284" s="624">
        <f t="shared" si="143"/>
        <v>0</v>
      </c>
      <c r="V284" s="624">
        <f t="shared" si="144"/>
        <v>0</v>
      </c>
      <c r="W284" s="657"/>
      <c r="X284" s="184"/>
      <c r="Y284" s="184"/>
      <c r="Z284" s="184" t="s">
        <v>860</v>
      </c>
      <c r="AA284" s="174"/>
    </row>
    <row r="285" spans="1:27" s="125" customFormat="1">
      <c r="A285" s="174">
        <v>2</v>
      </c>
      <c r="B285" s="175" t="s">
        <v>755</v>
      </c>
      <c r="C285" s="175" t="s">
        <v>1496</v>
      </c>
      <c r="D285" s="176" t="s">
        <v>756</v>
      </c>
      <c r="E285" s="260">
        <v>3</v>
      </c>
      <c r="F285" s="178" t="str">
        <f t="shared" si="146"/>
        <v/>
      </c>
      <c r="G285" s="179"/>
      <c r="H285" s="176" t="s">
        <v>44</v>
      </c>
      <c r="I285" s="655">
        <v>0.12</v>
      </c>
      <c r="J285" s="176">
        <v>36</v>
      </c>
      <c r="K285" s="176">
        <v>504</v>
      </c>
      <c r="L285" s="176">
        <v>2520</v>
      </c>
      <c r="M285" s="181">
        <v>496.66666666666663</v>
      </c>
      <c r="N285" s="182">
        <v>99.333333333333343</v>
      </c>
      <c r="O285" s="182">
        <v>596</v>
      </c>
      <c r="P285" s="261"/>
      <c r="Q285" s="183" t="str">
        <f t="shared" si="147"/>
        <v/>
      </c>
      <c r="R285" s="176" t="s">
        <v>757</v>
      </c>
      <c r="S285" s="176" t="s">
        <v>456</v>
      </c>
      <c r="T285" s="176" t="s">
        <v>42</v>
      </c>
      <c r="U285" s="624">
        <f t="shared" si="143"/>
        <v>0</v>
      </c>
      <c r="V285" s="624">
        <f t="shared" si="144"/>
        <v>0</v>
      </c>
      <c r="W285" s="657"/>
      <c r="X285" s="184"/>
      <c r="Y285" s="184"/>
      <c r="Z285" s="184" t="s">
        <v>860</v>
      </c>
      <c r="AA285" s="174"/>
    </row>
    <row r="286" spans="1:27" s="125" customFormat="1">
      <c r="A286" s="174">
        <v>3</v>
      </c>
      <c r="B286" s="175" t="s">
        <v>1293</v>
      </c>
      <c r="C286" s="175" t="s">
        <v>1497</v>
      </c>
      <c r="D286" s="176" t="s">
        <v>1294</v>
      </c>
      <c r="E286" s="260">
        <v>3</v>
      </c>
      <c r="F286" s="178" t="str">
        <f t="shared" si="146"/>
        <v/>
      </c>
      <c r="G286" s="179"/>
      <c r="H286" s="176" t="s">
        <v>44</v>
      </c>
      <c r="I286" s="655">
        <v>0.12</v>
      </c>
      <c r="J286" s="176">
        <v>36</v>
      </c>
      <c r="K286" s="176">
        <v>504</v>
      </c>
      <c r="L286" s="176">
        <v>2520</v>
      </c>
      <c r="M286" s="181">
        <v>496.66666666666663</v>
      </c>
      <c r="N286" s="182">
        <v>99.333333333333343</v>
      </c>
      <c r="O286" s="182">
        <v>596</v>
      </c>
      <c r="P286" s="261"/>
      <c r="Q286" s="183" t="str">
        <f t="shared" si="147"/>
        <v/>
      </c>
      <c r="R286" s="176" t="s">
        <v>1295</v>
      </c>
      <c r="S286" s="176" t="s">
        <v>1296</v>
      </c>
      <c r="T286" s="176" t="s">
        <v>42</v>
      </c>
      <c r="U286" s="624">
        <f t="shared" si="143"/>
        <v>0</v>
      </c>
      <c r="V286" s="624">
        <f t="shared" si="144"/>
        <v>0</v>
      </c>
      <c r="W286" s="657"/>
      <c r="X286" s="184"/>
      <c r="Y286" s="184"/>
      <c r="Z286" s="184" t="s">
        <v>860</v>
      </c>
      <c r="AA286" s="174"/>
    </row>
    <row r="287" spans="1:27" s="125" customFormat="1" ht="21" thickBot="1">
      <c r="A287" s="174">
        <v>4</v>
      </c>
      <c r="B287" s="175" t="s">
        <v>475</v>
      </c>
      <c r="C287" s="175" t="s">
        <v>1498</v>
      </c>
      <c r="D287" s="176" t="s">
        <v>476</v>
      </c>
      <c r="E287" s="260">
        <v>3</v>
      </c>
      <c r="F287" s="178" t="str">
        <f t="shared" si="146"/>
        <v/>
      </c>
      <c r="G287" s="179"/>
      <c r="H287" s="176" t="s">
        <v>44</v>
      </c>
      <c r="I287" s="655">
        <v>0.12</v>
      </c>
      <c r="J287" s="176">
        <v>36</v>
      </c>
      <c r="K287" s="176">
        <v>504</v>
      </c>
      <c r="L287" s="176">
        <v>2520</v>
      </c>
      <c r="M287" s="181">
        <v>496.66666666666663</v>
      </c>
      <c r="N287" s="182">
        <v>99.333333333333343</v>
      </c>
      <c r="O287" s="182">
        <v>596</v>
      </c>
      <c r="P287" s="261"/>
      <c r="Q287" s="183" t="str">
        <f t="shared" si="147"/>
        <v/>
      </c>
      <c r="R287" s="176" t="s">
        <v>477</v>
      </c>
      <c r="S287" s="176" t="s">
        <v>456</v>
      </c>
      <c r="T287" s="176" t="s">
        <v>42</v>
      </c>
      <c r="U287" s="624">
        <f t="shared" si="143"/>
        <v>0</v>
      </c>
      <c r="V287" s="624">
        <f t="shared" si="144"/>
        <v>0</v>
      </c>
      <c r="W287" s="657"/>
      <c r="X287" s="184"/>
      <c r="Y287" s="184"/>
      <c r="Z287" s="184" t="s">
        <v>860</v>
      </c>
      <c r="AA287" s="174"/>
    </row>
    <row r="288" spans="1:27" s="598" customFormat="1" ht="23.1" customHeight="1" thickBot="1">
      <c r="A288" s="309" t="s">
        <v>790</v>
      </c>
      <c r="B288" s="310"/>
      <c r="C288" s="310"/>
      <c r="D288" s="311"/>
      <c r="E288" s="311"/>
      <c r="F288" s="311"/>
      <c r="G288" s="312"/>
      <c r="H288" s="311" t="s">
        <v>40</v>
      </c>
      <c r="I288" s="311" t="s">
        <v>40</v>
      </c>
      <c r="J288" s="313" t="s">
        <v>40</v>
      </c>
      <c r="K288" s="313" t="s">
        <v>40</v>
      </c>
      <c r="L288" s="313" t="s">
        <v>40</v>
      </c>
      <c r="M288" s="314"/>
      <c r="N288" s="314"/>
      <c r="O288" s="315"/>
      <c r="P288" s="314"/>
      <c r="Q288" s="314"/>
      <c r="R288" s="314" t="s">
        <v>40</v>
      </c>
      <c r="S288" s="316"/>
      <c r="T288" s="316"/>
      <c r="U288" s="315" t="str">
        <f t="shared" si="143"/>
        <v/>
      </c>
      <c r="V288" s="315" t="str">
        <f t="shared" si="144"/>
        <v/>
      </c>
      <c r="W288" s="657" t="s">
        <v>40</v>
      </c>
      <c r="X288" s="317"/>
      <c r="Y288" s="317"/>
      <c r="Z288" s="317"/>
    </row>
    <row r="289" spans="1:27">
      <c r="A289" s="193" t="s">
        <v>241</v>
      </c>
      <c r="B289" s="194"/>
      <c r="C289" s="194"/>
      <c r="D289" s="232"/>
      <c r="E289" s="232"/>
      <c r="F289" s="232"/>
      <c r="G289" s="233"/>
      <c r="H289" s="232" t="s">
        <v>40</v>
      </c>
      <c r="I289" s="232" t="s">
        <v>40</v>
      </c>
      <c r="J289" s="234" t="s">
        <v>40</v>
      </c>
      <c r="K289" s="234" t="s">
        <v>40</v>
      </c>
      <c r="L289" s="234" t="s">
        <v>40</v>
      </c>
      <c r="M289" s="235"/>
      <c r="N289" s="235"/>
      <c r="O289" s="236"/>
      <c r="P289" s="235"/>
      <c r="Q289" s="235"/>
      <c r="R289" s="237" t="s">
        <v>40</v>
      </c>
      <c r="S289" s="238"/>
      <c r="T289" s="239"/>
      <c r="U289" s="240" t="str">
        <f t="shared" si="143"/>
        <v/>
      </c>
      <c r="V289" s="240" t="str">
        <f t="shared" si="144"/>
        <v/>
      </c>
      <c r="W289" s="657" t="s">
        <v>40</v>
      </c>
      <c r="X289" s="204"/>
      <c r="Y289" s="204"/>
      <c r="Z289" s="204"/>
    </row>
    <row r="290" spans="1:27">
      <c r="A290" s="174">
        <f>IF(ISERR(#REF!+1)=TRUE,1,#REF!+1)</f>
        <v>1</v>
      </c>
      <c r="B290" s="327" t="s">
        <v>478</v>
      </c>
      <c r="C290" s="175" t="s">
        <v>1499</v>
      </c>
      <c r="D290" s="176" t="s">
        <v>479</v>
      </c>
      <c r="E290" s="177">
        <v>3</v>
      </c>
      <c r="F290" s="178" t="str">
        <f t="shared" ref="F290:F294" si="148">IF(ISERROR(IF(G290/E290=0,"",G290/E290))=TRUE,"",IF(G290/E290=0,"",G290/E290))</f>
        <v/>
      </c>
      <c r="G290" s="179"/>
      <c r="H290" s="176" t="s">
        <v>44</v>
      </c>
      <c r="I290" s="655">
        <v>0.12</v>
      </c>
      <c r="J290" s="176">
        <v>36</v>
      </c>
      <c r="K290" s="176">
        <v>504</v>
      </c>
      <c r="L290" s="176">
        <v>2520</v>
      </c>
      <c r="M290" s="181">
        <v>496.66666666666663</v>
      </c>
      <c r="N290" s="182">
        <v>99.333333333333343</v>
      </c>
      <c r="O290" s="182">
        <v>596</v>
      </c>
      <c r="P290" s="183"/>
      <c r="Q290" s="183" t="str">
        <f t="shared" ref="Q290:Q294" si="149">IF(ISERR(IF(O290*G290=0,"",O290*G290))=TRUE,"",IF(O290*G290=0,"",O290*G290))</f>
        <v/>
      </c>
      <c r="R290" s="176" t="s">
        <v>480</v>
      </c>
      <c r="S290" s="176" t="s">
        <v>456</v>
      </c>
      <c r="T290" s="176" t="s">
        <v>42</v>
      </c>
      <c r="U290" s="624">
        <f t="shared" si="143"/>
        <v>0</v>
      </c>
      <c r="V290" s="624">
        <f t="shared" si="144"/>
        <v>0</v>
      </c>
      <c r="W290" s="657"/>
      <c r="X290" s="184"/>
      <c r="Y290" s="184"/>
      <c r="Z290" s="184" t="s">
        <v>860</v>
      </c>
      <c r="AA290" s="174"/>
    </row>
    <row r="291" spans="1:27">
      <c r="A291" s="174">
        <v>2</v>
      </c>
      <c r="B291" s="318" t="s">
        <v>481</v>
      </c>
      <c r="C291" s="175" t="s">
        <v>1500</v>
      </c>
      <c r="D291" s="176" t="s">
        <v>482</v>
      </c>
      <c r="E291" s="177">
        <v>3</v>
      </c>
      <c r="F291" s="178" t="str">
        <f t="shared" si="148"/>
        <v/>
      </c>
      <c r="G291" s="179"/>
      <c r="H291" s="176" t="s">
        <v>45</v>
      </c>
      <c r="I291" s="655">
        <v>0.12</v>
      </c>
      <c r="J291" s="176">
        <v>36</v>
      </c>
      <c r="K291" s="176">
        <v>504</v>
      </c>
      <c r="L291" s="176">
        <v>2520</v>
      </c>
      <c r="M291" s="181">
        <v>496.66666666666663</v>
      </c>
      <c r="N291" s="182">
        <v>99.333333333333343</v>
      </c>
      <c r="O291" s="182">
        <v>596</v>
      </c>
      <c r="P291" s="183"/>
      <c r="Q291" s="183" t="str">
        <f t="shared" si="149"/>
        <v/>
      </c>
      <c r="R291" s="176" t="s">
        <v>483</v>
      </c>
      <c r="S291" s="176" t="s">
        <v>456</v>
      </c>
      <c r="T291" s="176" t="s">
        <v>42</v>
      </c>
      <c r="U291" s="624">
        <f t="shared" si="143"/>
        <v>0</v>
      </c>
      <c r="V291" s="624">
        <f t="shared" si="144"/>
        <v>0</v>
      </c>
      <c r="W291" s="657"/>
      <c r="X291" s="184"/>
      <c r="Y291" s="184"/>
      <c r="Z291" s="184" t="s">
        <v>860</v>
      </c>
      <c r="AA291" s="174"/>
    </row>
    <row r="292" spans="1:27">
      <c r="A292" s="174">
        <v>3</v>
      </c>
      <c r="B292" s="318" t="s">
        <v>484</v>
      </c>
      <c r="C292" s="175" t="s">
        <v>1501</v>
      </c>
      <c r="D292" s="176" t="s">
        <v>485</v>
      </c>
      <c r="E292" s="177">
        <v>3</v>
      </c>
      <c r="F292" s="178" t="str">
        <f t="shared" si="148"/>
        <v/>
      </c>
      <c r="G292" s="179"/>
      <c r="H292" s="176" t="s">
        <v>45</v>
      </c>
      <c r="I292" s="655">
        <v>0.12</v>
      </c>
      <c r="J292" s="176">
        <v>36</v>
      </c>
      <c r="K292" s="176">
        <v>504</v>
      </c>
      <c r="L292" s="176">
        <v>2520</v>
      </c>
      <c r="M292" s="181">
        <v>496.66666666666663</v>
      </c>
      <c r="N292" s="182">
        <v>99.333333333333343</v>
      </c>
      <c r="O292" s="182">
        <v>596</v>
      </c>
      <c r="P292" s="183"/>
      <c r="Q292" s="183" t="str">
        <f t="shared" si="149"/>
        <v/>
      </c>
      <c r="R292" s="176" t="s">
        <v>486</v>
      </c>
      <c r="S292" s="176" t="s">
        <v>456</v>
      </c>
      <c r="T292" s="176" t="s">
        <v>42</v>
      </c>
      <c r="U292" s="624">
        <f t="shared" si="143"/>
        <v>0</v>
      </c>
      <c r="V292" s="624">
        <f t="shared" si="144"/>
        <v>0</v>
      </c>
      <c r="W292" s="657"/>
      <c r="X292" s="184"/>
      <c r="Y292" s="184"/>
      <c r="Z292" s="184" t="s">
        <v>860</v>
      </c>
      <c r="AA292" s="174"/>
    </row>
    <row r="293" spans="1:27">
      <c r="A293" s="174">
        <v>4</v>
      </c>
      <c r="B293" s="318" t="s">
        <v>487</v>
      </c>
      <c r="C293" s="175" t="s">
        <v>1502</v>
      </c>
      <c r="D293" s="176" t="s">
        <v>488</v>
      </c>
      <c r="E293" s="177">
        <v>3</v>
      </c>
      <c r="F293" s="178" t="str">
        <f t="shared" si="148"/>
        <v/>
      </c>
      <c r="G293" s="179"/>
      <c r="H293" s="176" t="s">
        <v>45</v>
      </c>
      <c r="I293" s="655">
        <v>0.12</v>
      </c>
      <c r="J293" s="176">
        <v>36</v>
      </c>
      <c r="K293" s="176">
        <v>504</v>
      </c>
      <c r="L293" s="176">
        <v>2520</v>
      </c>
      <c r="M293" s="181">
        <v>496.66666666666663</v>
      </c>
      <c r="N293" s="182">
        <v>99.333333333333343</v>
      </c>
      <c r="O293" s="182">
        <v>596</v>
      </c>
      <c r="P293" s="183"/>
      <c r="Q293" s="183" t="str">
        <f t="shared" si="149"/>
        <v/>
      </c>
      <c r="R293" s="176" t="s">
        <v>489</v>
      </c>
      <c r="S293" s="176" t="s">
        <v>456</v>
      </c>
      <c r="T293" s="176" t="s">
        <v>42</v>
      </c>
      <c r="U293" s="624">
        <f t="shared" si="143"/>
        <v>0</v>
      </c>
      <c r="V293" s="624">
        <f t="shared" si="144"/>
        <v>0</v>
      </c>
      <c r="W293" s="657"/>
      <c r="X293" s="184"/>
      <c r="Y293" s="184"/>
      <c r="Z293" s="184" t="s">
        <v>860</v>
      </c>
      <c r="AA293" s="174"/>
    </row>
    <row r="294" spans="1:27">
      <c r="A294" s="218">
        <v>5</v>
      </c>
      <c r="B294" s="327" t="s">
        <v>490</v>
      </c>
      <c r="C294" s="175" t="s">
        <v>1503</v>
      </c>
      <c r="D294" s="176" t="s">
        <v>491</v>
      </c>
      <c r="E294" s="177">
        <v>3</v>
      </c>
      <c r="F294" s="178" t="str">
        <f t="shared" si="148"/>
        <v/>
      </c>
      <c r="G294" s="179" t="s">
        <v>491</v>
      </c>
      <c r="H294" s="176" t="s">
        <v>45</v>
      </c>
      <c r="I294" s="655">
        <v>0.12</v>
      </c>
      <c r="J294" s="176">
        <v>36</v>
      </c>
      <c r="K294" s="176">
        <v>504</v>
      </c>
      <c r="L294" s="176">
        <v>2520</v>
      </c>
      <c r="M294" s="181">
        <v>496.66666666666663</v>
      </c>
      <c r="N294" s="182">
        <v>99.333333333333343</v>
      </c>
      <c r="O294" s="182">
        <v>596</v>
      </c>
      <c r="P294" s="183"/>
      <c r="Q294" s="183" t="str">
        <f t="shared" si="149"/>
        <v/>
      </c>
      <c r="R294" s="176" t="s">
        <v>492</v>
      </c>
      <c r="S294" s="176" t="s">
        <v>456</v>
      </c>
      <c r="T294" s="176" t="s">
        <v>42</v>
      </c>
      <c r="U294" s="624" t="str">
        <f t="shared" si="143"/>
        <v/>
      </c>
      <c r="V294" s="624" t="str">
        <f t="shared" si="144"/>
        <v/>
      </c>
      <c r="W294" s="657"/>
      <c r="X294" s="184"/>
      <c r="Y294" s="184"/>
      <c r="Z294" s="184" t="s">
        <v>860</v>
      </c>
      <c r="AA294" s="174"/>
    </row>
    <row r="295" spans="1:27">
      <c r="A295" s="193" t="s">
        <v>1504</v>
      </c>
      <c r="B295" s="194"/>
      <c r="C295" s="194"/>
      <c r="D295" s="232"/>
      <c r="E295" s="232"/>
      <c r="F295" s="232"/>
      <c r="G295" s="196"/>
      <c r="H295" s="232"/>
      <c r="I295" s="232"/>
      <c r="J295" s="234"/>
      <c r="K295" s="234"/>
      <c r="L295" s="234"/>
      <c r="M295" s="235"/>
      <c r="N295" s="235"/>
      <c r="O295" s="236"/>
      <c r="P295" s="235"/>
      <c r="Q295" s="235"/>
      <c r="R295" s="237"/>
      <c r="S295" s="238"/>
      <c r="T295" s="239"/>
      <c r="U295" s="240"/>
      <c r="V295" s="240"/>
      <c r="W295" s="657"/>
      <c r="X295" s="204"/>
      <c r="Y295" s="204"/>
      <c r="Z295" s="204"/>
    </row>
    <row r="296" spans="1:27" ht="39.75">
      <c r="A296" s="174">
        <v>1</v>
      </c>
      <c r="B296" s="175" t="s">
        <v>1141</v>
      </c>
      <c r="C296" s="175" t="s">
        <v>1142</v>
      </c>
      <c r="D296" s="176" t="s">
        <v>1143</v>
      </c>
      <c r="E296" s="243">
        <v>3</v>
      </c>
      <c r="F296" s="178" t="str">
        <f t="shared" ref="F296:F297" si="150">IF(ISERROR(IF(G296/E296=0,"",G296/E296))=TRUE,"",IF(G296/E296=0,"",G296/E296))</f>
        <v/>
      </c>
      <c r="G296" s="179"/>
      <c r="H296" s="176" t="s">
        <v>44</v>
      </c>
      <c r="I296" s="655">
        <v>0.12</v>
      </c>
      <c r="J296" s="176">
        <v>36</v>
      </c>
      <c r="K296" s="176">
        <v>504</v>
      </c>
      <c r="L296" s="176">
        <v>2520</v>
      </c>
      <c r="M296" s="181">
        <v>496.66666666666663</v>
      </c>
      <c r="N296" s="182">
        <v>99.333333333333343</v>
      </c>
      <c r="O296" s="182">
        <v>596</v>
      </c>
      <c r="P296" s="183"/>
      <c r="Q296" s="183" t="str">
        <f t="shared" ref="Q296:Q297" si="151">IF(ISERR(IF(O296*G296=0,"",O296*G296))=TRUE,"",IF(O296*G296=0,"",O296*G296))</f>
        <v/>
      </c>
      <c r="R296" s="176" t="s">
        <v>1144</v>
      </c>
      <c r="S296" s="176" t="s">
        <v>1140</v>
      </c>
      <c r="T296" s="176" t="s">
        <v>42</v>
      </c>
      <c r="U296" s="624">
        <f t="shared" ref="U296:U297" si="152">IFERROR(G296*I296,"")</f>
        <v>0</v>
      </c>
      <c r="V296" s="624">
        <f t="shared" ref="V296:V297" si="153">IFERROR(G296/L296,"")</f>
        <v>0</v>
      </c>
      <c r="W296" s="657"/>
      <c r="X296" s="184"/>
      <c r="Y296" s="184"/>
      <c r="Z296" s="176" t="s">
        <v>860</v>
      </c>
      <c r="AA296" s="174"/>
    </row>
    <row r="297" spans="1:27">
      <c r="A297" s="174">
        <v>2</v>
      </c>
      <c r="B297" s="175" t="s">
        <v>1153</v>
      </c>
      <c r="C297" s="175" t="s">
        <v>1154</v>
      </c>
      <c r="D297" s="176" t="s">
        <v>1155</v>
      </c>
      <c r="E297" s="243">
        <v>3</v>
      </c>
      <c r="F297" s="178" t="str">
        <f t="shared" si="150"/>
        <v/>
      </c>
      <c r="G297" s="179"/>
      <c r="H297" s="176" t="s">
        <v>44</v>
      </c>
      <c r="I297" s="655">
        <v>0.12</v>
      </c>
      <c r="J297" s="176">
        <v>36</v>
      </c>
      <c r="K297" s="176">
        <v>504</v>
      </c>
      <c r="L297" s="176">
        <v>2520</v>
      </c>
      <c r="M297" s="181">
        <v>496.66666666666663</v>
      </c>
      <c r="N297" s="182">
        <v>99.333333333333343</v>
      </c>
      <c r="O297" s="182">
        <v>596</v>
      </c>
      <c r="P297" s="183"/>
      <c r="Q297" s="183" t="str">
        <f t="shared" si="151"/>
        <v/>
      </c>
      <c r="R297" s="176" t="s">
        <v>1156</v>
      </c>
      <c r="S297" s="176" t="s">
        <v>1140</v>
      </c>
      <c r="T297" s="176" t="s">
        <v>42</v>
      </c>
      <c r="U297" s="624">
        <f t="shared" si="152"/>
        <v>0</v>
      </c>
      <c r="V297" s="624">
        <f t="shared" si="153"/>
        <v>0</v>
      </c>
      <c r="W297" s="657"/>
      <c r="X297" s="184"/>
      <c r="Y297" s="184"/>
      <c r="Z297" s="176" t="s">
        <v>860</v>
      </c>
      <c r="AA297" s="174"/>
    </row>
    <row r="298" spans="1:27">
      <c r="A298" s="193" t="s">
        <v>251</v>
      </c>
      <c r="B298" s="194"/>
      <c r="C298" s="194"/>
      <c r="D298" s="232"/>
      <c r="E298" s="232"/>
      <c r="F298" s="232"/>
      <c r="G298" s="196"/>
      <c r="H298" s="232" t="s">
        <v>40</v>
      </c>
      <c r="I298" s="232" t="s">
        <v>40</v>
      </c>
      <c r="J298" s="234" t="s">
        <v>40</v>
      </c>
      <c r="K298" s="234" t="s">
        <v>40</v>
      </c>
      <c r="L298" s="234" t="s">
        <v>40</v>
      </c>
      <c r="M298" s="235"/>
      <c r="N298" s="235"/>
      <c r="O298" s="236"/>
      <c r="P298" s="235"/>
      <c r="Q298" s="235"/>
      <c r="R298" s="237" t="s">
        <v>40</v>
      </c>
      <c r="S298" s="238"/>
      <c r="T298" s="239"/>
      <c r="U298" s="240" t="str">
        <f t="shared" si="143"/>
        <v/>
      </c>
      <c r="V298" s="240" t="str">
        <f t="shared" si="144"/>
        <v/>
      </c>
      <c r="W298" s="657" t="s">
        <v>40</v>
      </c>
      <c r="X298" s="204"/>
      <c r="Y298" s="204"/>
      <c r="Z298" s="204"/>
    </row>
    <row r="299" spans="1:27">
      <c r="A299" s="174">
        <v>1</v>
      </c>
      <c r="B299" s="175" t="s">
        <v>1145</v>
      </c>
      <c r="C299" s="175" t="s">
        <v>1146</v>
      </c>
      <c r="D299" s="176" t="s">
        <v>1147</v>
      </c>
      <c r="E299" s="243">
        <v>3</v>
      </c>
      <c r="F299" s="178" t="str">
        <f t="shared" ref="F299:F302" si="154">IF(ISERROR(IF(G299/E299=0,"",G299/E299))=TRUE,"",IF(G299/E299=0,"",G299/E299))</f>
        <v/>
      </c>
      <c r="G299" s="179"/>
      <c r="H299" s="176" t="s">
        <v>41</v>
      </c>
      <c r="I299" s="655">
        <v>0.12</v>
      </c>
      <c r="J299" s="176">
        <v>36</v>
      </c>
      <c r="K299" s="176">
        <v>504</v>
      </c>
      <c r="L299" s="176">
        <v>2520</v>
      </c>
      <c r="M299" s="181">
        <v>496.66666666666663</v>
      </c>
      <c r="N299" s="182">
        <v>99.333333333333343</v>
      </c>
      <c r="O299" s="182">
        <v>596</v>
      </c>
      <c r="P299" s="183"/>
      <c r="Q299" s="183" t="str">
        <f t="shared" ref="Q299:Q302" si="155">IF(ISERR(IF(O299*G299=0,"",O299*G299))=TRUE,"",IF(O299*G299=0,"",O299*G299))</f>
        <v/>
      </c>
      <c r="R299" s="176" t="s">
        <v>1148</v>
      </c>
      <c r="S299" s="176" t="s">
        <v>1140</v>
      </c>
      <c r="T299" s="176" t="s">
        <v>42</v>
      </c>
      <c r="U299" s="624">
        <f t="shared" si="143"/>
        <v>0</v>
      </c>
      <c r="V299" s="624">
        <f t="shared" si="144"/>
        <v>0</v>
      </c>
      <c r="W299" s="657"/>
      <c r="X299" s="184"/>
      <c r="Y299" s="184"/>
      <c r="Z299" s="176" t="s">
        <v>860</v>
      </c>
      <c r="AA299" s="174"/>
    </row>
    <row r="300" spans="1:27">
      <c r="A300" s="174">
        <v>2</v>
      </c>
      <c r="B300" s="175" t="s">
        <v>1136</v>
      </c>
      <c r="C300" s="175" t="s">
        <v>1137</v>
      </c>
      <c r="D300" s="176" t="s">
        <v>1138</v>
      </c>
      <c r="E300" s="243">
        <v>3</v>
      </c>
      <c r="F300" s="178" t="str">
        <f t="shared" si="154"/>
        <v/>
      </c>
      <c r="G300" s="179"/>
      <c r="H300" s="176" t="s">
        <v>44</v>
      </c>
      <c r="I300" s="655">
        <v>0.12</v>
      </c>
      <c r="J300" s="176">
        <v>36</v>
      </c>
      <c r="K300" s="176">
        <v>504</v>
      </c>
      <c r="L300" s="176">
        <v>2520</v>
      </c>
      <c r="M300" s="181">
        <v>496.66666666666663</v>
      </c>
      <c r="N300" s="182">
        <v>99.333333333333343</v>
      </c>
      <c r="O300" s="182">
        <v>596</v>
      </c>
      <c r="P300" s="183"/>
      <c r="Q300" s="183" t="str">
        <f t="shared" si="155"/>
        <v/>
      </c>
      <c r="R300" s="176" t="s">
        <v>1139</v>
      </c>
      <c r="S300" s="176" t="s">
        <v>1140</v>
      </c>
      <c r="T300" s="176" t="s">
        <v>42</v>
      </c>
      <c r="U300" s="624">
        <f t="shared" si="143"/>
        <v>0</v>
      </c>
      <c r="V300" s="624">
        <f t="shared" si="144"/>
        <v>0</v>
      </c>
      <c r="W300" s="657"/>
      <c r="X300" s="184"/>
      <c r="Y300" s="184"/>
      <c r="Z300" s="176" t="s">
        <v>860</v>
      </c>
      <c r="AA300" s="174"/>
    </row>
    <row r="301" spans="1:27">
      <c r="A301" s="174">
        <v>3</v>
      </c>
      <c r="B301" s="318" t="s">
        <v>493</v>
      </c>
      <c r="C301" s="175" t="s">
        <v>1505</v>
      </c>
      <c r="D301" s="176" t="s">
        <v>494</v>
      </c>
      <c r="E301" s="177">
        <v>3</v>
      </c>
      <c r="F301" s="178" t="str">
        <f t="shared" si="154"/>
        <v/>
      </c>
      <c r="G301" s="179"/>
      <c r="H301" s="176" t="s">
        <v>45</v>
      </c>
      <c r="I301" s="655">
        <v>0.12</v>
      </c>
      <c r="J301" s="176">
        <v>36</v>
      </c>
      <c r="K301" s="176">
        <v>504</v>
      </c>
      <c r="L301" s="176">
        <v>2520</v>
      </c>
      <c r="M301" s="181">
        <v>496.66666666666663</v>
      </c>
      <c r="N301" s="182">
        <v>99.333333333333343</v>
      </c>
      <c r="O301" s="182">
        <v>596</v>
      </c>
      <c r="P301" s="183"/>
      <c r="Q301" s="183" t="str">
        <f t="shared" si="155"/>
        <v/>
      </c>
      <c r="R301" s="176" t="s">
        <v>495</v>
      </c>
      <c r="S301" s="176" t="s">
        <v>456</v>
      </c>
      <c r="T301" s="176" t="s">
        <v>42</v>
      </c>
      <c r="U301" s="624">
        <f t="shared" si="143"/>
        <v>0</v>
      </c>
      <c r="V301" s="624">
        <f t="shared" si="144"/>
        <v>0</v>
      </c>
      <c r="W301" s="657"/>
      <c r="X301" s="184"/>
      <c r="Y301" s="184"/>
      <c r="Z301" s="184" t="s">
        <v>860</v>
      </c>
      <c r="AA301" s="174"/>
    </row>
    <row r="302" spans="1:27">
      <c r="A302" s="218">
        <v>4</v>
      </c>
      <c r="B302" s="327" t="s">
        <v>496</v>
      </c>
      <c r="C302" s="175" t="s">
        <v>1506</v>
      </c>
      <c r="D302" s="176" t="s">
        <v>497</v>
      </c>
      <c r="E302" s="177">
        <v>3</v>
      </c>
      <c r="F302" s="178" t="str">
        <f t="shared" si="154"/>
        <v/>
      </c>
      <c r="G302" s="179" t="s">
        <v>497</v>
      </c>
      <c r="H302" s="176" t="s">
        <v>45</v>
      </c>
      <c r="I302" s="655">
        <v>0.12</v>
      </c>
      <c r="J302" s="176">
        <v>36</v>
      </c>
      <c r="K302" s="176">
        <v>504</v>
      </c>
      <c r="L302" s="176">
        <v>2520</v>
      </c>
      <c r="M302" s="181">
        <v>496.66666666666663</v>
      </c>
      <c r="N302" s="182">
        <v>99.333333333333343</v>
      </c>
      <c r="O302" s="182">
        <v>596</v>
      </c>
      <c r="P302" s="183"/>
      <c r="Q302" s="183" t="str">
        <f t="shared" si="155"/>
        <v/>
      </c>
      <c r="R302" s="176" t="s">
        <v>498</v>
      </c>
      <c r="S302" s="176" t="s">
        <v>456</v>
      </c>
      <c r="T302" s="176" t="s">
        <v>42</v>
      </c>
      <c r="U302" s="624" t="str">
        <f t="shared" si="143"/>
        <v/>
      </c>
      <c r="V302" s="624" t="str">
        <f t="shared" si="144"/>
        <v/>
      </c>
      <c r="W302" s="657"/>
      <c r="X302" s="184"/>
      <c r="Y302" s="184"/>
      <c r="Z302" s="184" t="s">
        <v>860</v>
      </c>
      <c r="AA302" s="174"/>
    </row>
    <row r="303" spans="1:27">
      <c r="A303" s="193" t="s">
        <v>499</v>
      </c>
      <c r="B303" s="194"/>
      <c r="C303" s="194"/>
      <c r="D303" s="232"/>
      <c r="E303" s="232"/>
      <c r="F303" s="232"/>
      <c r="G303" s="196"/>
      <c r="H303" s="232" t="s">
        <v>40</v>
      </c>
      <c r="I303" s="232" t="s">
        <v>40</v>
      </c>
      <c r="J303" s="234" t="s">
        <v>40</v>
      </c>
      <c r="K303" s="234" t="s">
        <v>40</v>
      </c>
      <c r="L303" s="234" t="s">
        <v>40</v>
      </c>
      <c r="M303" s="235"/>
      <c r="N303" s="235"/>
      <c r="O303" s="236"/>
      <c r="P303" s="235"/>
      <c r="Q303" s="235"/>
      <c r="R303" s="237" t="s">
        <v>40</v>
      </c>
      <c r="S303" s="238"/>
      <c r="T303" s="239"/>
      <c r="U303" s="240" t="str">
        <f t="shared" si="143"/>
        <v/>
      </c>
      <c r="V303" s="240" t="str">
        <f t="shared" si="144"/>
        <v/>
      </c>
      <c r="W303" s="657" t="s">
        <v>40</v>
      </c>
      <c r="X303" s="204"/>
      <c r="Y303" s="204"/>
      <c r="Z303" s="204"/>
    </row>
    <row r="304" spans="1:27">
      <c r="A304" s="174">
        <f>IF(ISERR(A303+1)=TRUE,1,A303+1)</f>
        <v>1</v>
      </c>
      <c r="B304" s="318" t="s">
        <v>500</v>
      </c>
      <c r="C304" s="175" t="s">
        <v>1507</v>
      </c>
      <c r="D304" s="176" t="s">
        <v>501</v>
      </c>
      <c r="E304" s="177">
        <v>3</v>
      </c>
      <c r="F304" s="178" t="str">
        <f t="shared" ref="F304:F305" si="156">IF(ISERROR(IF(G304/E304=0,"",G304/E304))=TRUE,"",IF(G304/E304=0,"",G304/E304))</f>
        <v/>
      </c>
      <c r="G304" s="179" t="s">
        <v>501</v>
      </c>
      <c r="H304" s="176" t="s">
        <v>45</v>
      </c>
      <c r="I304" s="655">
        <v>0.12</v>
      </c>
      <c r="J304" s="176">
        <v>36</v>
      </c>
      <c r="K304" s="176">
        <v>504</v>
      </c>
      <c r="L304" s="176">
        <v>2520</v>
      </c>
      <c r="M304" s="181">
        <v>496.66666666666663</v>
      </c>
      <c r="N304" s="182">
        <v>99.333333333333343</v>
      </c>
      <c r="O304" s="182">
        <v>596</v>
      </c>
      <c r="P304" s="183"/>
      <c r="Q304" s="183" t="str">
        <f t="shared" ref="Q304:Q305" si="157">IF(ISERR(IF(O304*G304=0,"",O304*G304))=TRUE,"",IF(O304*G304=0,"",O304*G304))</f>
        <v/>
      </c>
      <c r="R304" s="176" t="s">
        <v>502</v>
      </c>
      <c r="S304" s="176" t="s">
        <v>456</v>
      </c>
      <c r="T304" s="176" t="s">
        <v>42</v>
      </c>
      <c r="U304" s="624" t="str">
        <f t="shared" si="143"/>
        <v/>
      </c>
      <c r="V304" s="624" t="str">
        <f t="shared" si="144"/>
        <v/>
      </c>
      <c r="W304" s="657"/>
      <c r="X304" s="184"/>
      <c r="Y304" s="184"/>
      <c r="Z304" s="184" t="s">
        <v>860</v>
      </c>
      <c r="AA304" s="174"/>
    </row>
    <row r="305" spans="1:27">
      <c r="A305" s="218">
        <v>2</v>
      </c>
      <c r="B305" s="327" t="s">
        <v>503</v>
      </c>
      <c r="C305" s="175" t="s">
        <v>1508</v>
      </c>
      <c r="D305" s="176" t="s">
        <v>504</v>
      </c>
      <c r="E305" s="177">
        <v>3</v>
      </c>
      <c r="F305" s="178" t="str">
        <f t="shared" si="156"/>
        <v/>
      </c>
      <c r="G305" s="179" t="s">
        <v>504</v>
      </c>
      <c r="H305" s="176" t="s">
        <v>45</v>
      </c>
      <c r="I305" s="655">
        <v>0.12</v>
      </c>
      <c r="J305" s="176">
        <v>36</v>
      </c>
      <c r="K305" s="176">
        <v>504</v>
      </c>
      <c r="L305" s="176">
        <v>2520</v>
      </c>
      <c r="M305" s="181">
        <v>496.66666666666663</v>
      </c>
      <c r="N305" s="182">
        <v>99.333333333333343</v>
      </c>
      <c r="O305" s="182">
        <v>596</v>
      </c>
      <c r="P305" s="183"/>
      <c r="Q305" s="183" t="str">
        <f t="shared" si="157"/>
        <v/>
      </c>
      <c r="R305" s="176" t="s">
        <v>505</v>
      </c>
      <c r="S305" s="176" t="s">
        <v>456</v>
      </c>
      <c r="T305" s="176" t="s">
        <v>42</v>
      </c>
      <c r="U305" s="624" t="str">
        <f t="shared" si="143"/>
        <v/>
      </c>
      <c r="V305" s="624" t="str">
        <f t="shared" si="144"/>
        <v/>
      </c>
      <c r="W305" s="657"/>
      <c r="X305" s="184"/>
      <c r="Y305" s="184"/>
      <c r="Z305" s="184" t="s">
        <v>860</v>
      </c>
      <c r="AA305" s="174"/>
    </row>
    <row r="306" spans="1:27">
      <c r="A306" s="193" t="s">
        <v>506</v>
      </c>
      <c r="B306" s="194"/>
      <c r="C306" s="194"/>
      <c r="D306" s="232"/>
      <c r="E306" s="232"/>
      <c r="F306" s="232"/>
      <c r="G306" s="196"/>
      <c r="H306" s="232" t="s">
        <v>40</v>
      </c>
      <c r="I306" s="232" t="s">
        <v>40</v>
      </c>
      <c r="J306" s="234" t="s">
        <v>40</v>
      </c>
      <c r="K306" s="234" t="s">
        <v>40</v>
      </c>
      <c r="L306" s="234" t="s">
        <v>40</v>
      </c>
      <c r="M306" s="235"/>
      <c r="N306" s="235"/>
      <c r="O306" s="236"/>
      <c r="P306" s="235"/>
      <c r="Q306" s="235"/>
      <c r="R306" s="237" t="s">
        <v>40</v>
      </c>
      <c r="S306" s="238"/>
      <c r="T306" s="239"/>
      <c r="U306" s="240" t="str">
        <f t="shared" si="143"/>
        <v/>
      </c>
      <c r="V306" s="240" t="str">
        <f t="shared" si="144"/>
        <v/>
      </c>
      <c r="W306" s="657" t="s">
        <v>40</v>
      </c>
      <c r="X306" s="204"/>
      <c r="Y306" s="204"/>
      <c r="Z306" s="204"/>
    </row>
    <row r="307" spans="1:27">
      <c r="A307" s="174">
        <f>IF(ISERR(#REF!+1)=TRUE,1,#REF!+1)</f>
        <v>1</v>
      </c>
      <c r="B307" s="318" t="s">
        <v>507</v>
      </c>
      <c r="C307" s="175" t="s">
        <v>1509</v>
      </c>
      <c r="D307" s="176" t="s">
        <v>508</v>
      </c>
      <c r="E307" s="177">
        <v>3</v>
      </c>
      <c r="F307" s="178" t="str">
        <f t="shared" ref="F307:F310" si="158">IF(ISERROR(IF(G307/E307=0,"",G307/E307))=TRUE,"",IF(G307/E307=0,"",G307/E307))</f>
        <v/>
      </c>
      <c r="G307" s="179"/>
      <c r="H307" s="176" t="s">
        <v>44</v>
      </c>
      <c r="I307" s="655">
        <v>0.12</v>
      </c>
      <c r="J307" s="176">
        <v>36</v>
      </c>
      <c r="K307" s="176">
        <v>504</v>
      </c>
      <c r="L307" s="176">
        <v>2520</v>
      </c>
      <c r="M307" s="181">
        <v>496.66666666666663</v>
      </c>
      <c r="N307" s="182">
        <v>99.333333333333343</v>
      </c>
      <c r="O307" s="182">
        <v>596</v>
      </c>
      <c r="P307" s="183"/>
      <c r="Q307" s="183" t="str">
        <f t="shared" ref="Q307:Q310" si="159">IF(ISERR(IF(O307*G307=0,"",O307*G307))=TRUE,"",IF(O307*G307=0,"",O307*G307))</f>
        <v/>
      </c>
      <c r="R307" s="176" t="s">
        <v>509</v>
      </c>
      <c r="S307" s="176" t="s">
        <v>456</v>
      </c>
      <c r="T307" s="176" t="s">
        <v>42</v>
      </c>
      <c r="U307" s="624">
        <f t="shared" si="143"/>
        <v>0</v>
      </c>
      <c r="V307" s="624">
        <f t="shared" si="144"/>
        <v>0</v>
      </c>
      <c r="W307" s="657"/>
      <c r="X307" s="184"/>
      <c r="Y307" s="184"/>
      <c r="Z307" s="184" t="s">
        <v>860</v>
      </c>
      <c r="AA307" s="174"/>
    </row>
    <row r="308" spans="1:27">
      <c r="A308" s="174">
        <v>2</v>
      </c>
      <c r="B308" s="318" t="s">
        <v>510</v>
      </c>
      <c r="C308" s="175" t="s">
        <v>1510</v>
      </c>
      <c r="D308" s="176" t="s">
        <v>511</v>
      </c>
      <c r="E308" s="177">
        <v>3</v>
      </c>
      <c r="F308" s="178" t="str">
        <f t="shared" si="158"/>
        <v/>
      </c>
      <c r="G308" s="179"/>
      <c r="H308" s="176" t="s">
        <v>44</v>
      </c>
      <c r="I308" s="655">
        <v>0.12</v>
      </c>
      <c r="J308" s="176">
        <v>36</v>
      </c>
      <c r="K308" s="176">
        <v>504</v>
      </c>
      <c r="L308" s="176">
        <v>2520</v>
      </c>
      <c r="M308" s="181">
        <v>496.66666666666663</v>
      </c>
      <c r="N308" s="182">
        <v>99.333333333333343</v>
      </c>
      <c r="O308" s="182">
        <v>596</v>
      </c>
      <c r="P308" s="183"/>
      <c r="Q308" s="183" t="str">
        <f t="shared" si="159"/>
        <v/>
      </c>
      <c r="R308" s="176" t="s">
        <v>512</v>
      </c>
      <c r="S308" s="176" t="s">
        <v>456</v>
      </c>
      <c r="T308" s="176" t="s">
        <v>42</v>
      </c>
      <c r="U308" s="624">
        <f t="shared" si="143"/>
        <v>0</v>
      </c>
      <c r="V308" s="624">
        <f t="shared" si="144"/>
        <v>0</v>
      </c>
      <c r="W308" s="657"/>
      <c r="X308" s="184"/>
      <c r="Y308" s="184"/>
      <c r="Z308" s="184" t="s">
        <v>860</v>
      </c>
      <c r="AA308" s="174"/>
    </row>
    <row r="309" spans="1:27">
      <c r="A309" s="174">
        <v>3</v>
      </c>
      <c r="B309" s="327" t="s">
        <v>513</v>
      </c>
      <c r="C309" s="175" t="s">
        <v>1511</v>
      </c>
      <c r="D309" s="176" t="s">
        <v>514</v>
      </c>
      <c r="E309" s="177">
        <v>3</v>
      </c>
      <c r="F309" s="178" t="str">
        <f t="shared" si="158"/>
        <v/>
      </c>
      <c r="G309" s="179"/>
      <c r="H309" s="176" t="s">
        <v>45</v>
      </c>
      <c r="I309" s="655">
        <v>0.12</v>
      </c>
      <c r="J309" s="176">
        <v>36</v>
      </c>
      <c r="K309" s="176">
        <v>504</v>
      </c>
      <c r="L309" s="176">
        <v>2520</v>
      </c>
      <c r="M309" s="181">
        <v>496.66666666666663</v>
      </c>
      <c r="N309" s="182">
        <v>99.333333333333343</v>
      </c>
      <c r="O309" s="182">
        <v>596</v>
      </c>
      <c r="P309" s="183"/>
      <c r="Q309" s="183" t="str">
        <f t="shared" si="159"/>
        <v/>
      </c>
      <c r="R309" s="176" t="s">
        <v>515</v>
      </c>
      <c r="S309" s="176" t="s">
        <v>456</v>
      </c>
      <c r="T309" s="176" t="s">
        <v>42</v>
      </c>
      <c r="U309" s="624">
        <f t="shared" si="143"/>
        <v>0</v>
      </c>
      <c r="V309" s="624">
        <f t="shared" si="144"/>
        <v>0</v>
      </c>
      <c r="W309" s="657"/>
      <c r="X309" s="184"/>
      <c r="Y309" s="184"/>
      <c r="Z309" s="184" t="s">
        <v>860</v>
      </c>
      <c r="AA309" s="174"/>
    </row>
    <row r="310" spans="1:27" ht="39.75">
      <c r="A310" s="218">
        <v>4</v>
      </c>
      <c r="B310" s="318" t="s">
        <v>516</v>
      </c>
      <c r="C310" s="175" t="s">
        <v>1512</v>
      </c>
      <c r="D310" s="176" t="s">
        <v>517</v>
      </c>
      <c r="E310" s="177">
        <v>3</v>
      </c>
      <c r="F310" s="178" t="str">
        <f t="shared" si="158"/>
        <v/>
      </c>
      <c r="G310" s="179"/>
      <c r="H310" s="176" t="s">
        <v>45</v>
      </c>
      <c r="I310" s="655">
        <v>0.12</v>
      </c>
      <c r="J310" s="176">
        <v>36</v>
      </c>
      <c r="K310" s="176">
        <v>504</v>
      </c>
      <c r="L310" s="176">
        <v>2520</v>
      </c>
      <c r="M310" s="181">
        <v>496.66666666666663</v>
      </c>
      <c r="N310" s="182">
        <v>99.333333333333343</v>
      </c>
      <c r="O310" s="182">
        <v>596</v>
      </c>
      <c r="P310" s="183"/>
      <c r="Q310" s="183" t="str">
        <f t="shared" si="159"/>
        <v/>
      </c>
      <c r="R310" s="176" t="s">
        <v>518</v>
      </c>
      <c r="S310" s="176" t="s">
        <v>456</v>
      </c>
      <c r="T310" s="176" t="s">
        <v>42</v>
      </c>
      <c r="U310" s="624">
        <f t="shared" si="143"/>
        <v>0</v>
      </c>
      <c r="V310" s="624">
        <f t="shared" si="144"/>
        <v>0</v>
      </c>
      <c r="W310" s="657"/>
      <c r="X310" s="184"/>
      <c r="Y310" s="184"/>
      <c r="Z310" s="184" t="s">
        <v>860</v>
      </c>
      <c r="AA310" s="174"/>
    </row>
    <row r="311" spans="1:27">
      <c r="A311" s="193" t="s">
        <v>519</v>
      </c>
      <c r="B311" s="194"/>
      <c r="C311" s="194"/>
      <c r="D311" s="232"/>
      <c r="E311" s="232"/>
      <c r="F311" s="232"/>
      <c r="G311" s="196"/>
      <c r="H311" s="232" t="s">
        <v>40</v>
      </c>
      <c r="I311" s="232" t="s">
        <v>40</v>
      </c>
      <c r="J311" s="234" t="s">
        <v>40</v>
      </c>
      <c r="K311" s="234" t="s">
        <v>40</v>
      </c>
      <c r="L311" s="234" t="s">
        <v>40</v>
      </c>
      <c r="M311" s="235"/>
      <c r="N311" s="235"/>
      <c r="O311" s="236"/>
      <c r="P311" s="235"/>
      <c r="Q311" s="235"/>
      <c r="R311" s="237" t="s">
        <v>40</v>
      </c>
      <c r="S311" s="238"/>
      <c r="T311" s="239"/>
      <c r="U311" s="240" t="str">
        <f t="shared" si="143"/>
        <v/>
      </c>
      <c r="V311" s="240" t="str">
        <f t="shared" si="144"/>
        <v/>
      </c>
      <c r="W311" s="657" t="s">
        <v>40</v>
      </c>
      <c r="X311" s="240" t="str">
        <f t="shared" ref="X311" si="160">IFERROR(I311/N311,"")</f>
        <v/>
      </c>
      <c r="Y311" s="204"/>
      <c r="Z311" s="204"/>
    </row>
    <row r="312" spans="1:27">
      <c r="A312" s="218">
        <f>IF(ISERR(#REF!+1)=TRUE,1,#REF!+1)</f>
        <v>1</v>
      </c>
      <c r="B312" s="318" t="s">
        <v>520</v>
      </c>
      <c r="C312" s="175" t="s">
        <v>1513</v>
      </c>
      <c r="D312" s="176" t="s">
        <v>521</v>
      </c>
      <c r="E312" s="177">
        <v>3</v>
      </c>
      <c r="F312" s="178" t="str">
        <f t="shared" ref="F312:F316" si="161">IF(ISERROR(IF(G312/E312=0,"",G312/E312))=TRUE,"",IF(G312/E312=0,"",G312/E312))</f>
        <v/>
      </c>
      <c r="G312" s="179"/>
      <c r="H312" s="176" t="s">
        <v>44</v>
      </c>
      <c r="I312" s="655">
        <v>0.12</v>
      </c>
      <c r="J312" s="176">
        <v>36</v>
      </c>
      <c r="K312" s="176">
        <v>504</v>
      </c>
      <c r="L312" s="176">
        <v>2520</v>
      </c>
      <c r="M312" s="181">
        <v>496.66666666666663</v>
      </c>
      <c r="N312" s="182">
        <v>99.333333333333343</v>
      </c>
      <c r="O312" s="182">
        <v>596</v>
      </c>
      <c r="P312" s="183"/>
      <c r="Q312" s="183" t="str">
        <f t="shared" ref="Q312:Q316" si="162">IF(ISERR(IF(O312*G312=0,"",O312*G312))=TRUE,"",IF(O312*G312=0,"",O312*G312))</f>
        <v/>
      </c>
      <c r="R312" s="176" t="s">
        <v>522</v>
      </c>
      <c r="S312" s="176" t="s">
        <v>456</v>
      </c>
      <c r="T312" s="176" t="s">
        <v>42</v>
      </c>
      <c r="U312" s="624">
        <f t="shared" si="143"/>
        <v>0</v>
      </c>
      <c r="V312" s="624">
        <f t="shared" si="144"/>
        <v>0</v>
      </c>
      <c r="W312" s="657"/>
      <c r="X312" s="184"/>
      <c r="Y312" s="184"/>
      <c r="Z312" s="184" t="s">
        <v>860</v>
      </c>
      <c r="AA312" s="174"/>
    </row>
    <row r="313" spans="1:27">
      <c r="A313" s="218">
        <v>2</v>
      </c>
      <c r="B313" s="318" t="s">
        <v>523</v>
      </c>
      <c r="C313" s="175" t="s">
        <v>1514</v>
      </c>
      <c r="D313" s="176" t="s">
        <v>524</v>
      </c>
      <c r="E313" s="177">
        <v>3</v>
      </c>
      <c r="F313" s="178" t="str">
        <f t="shared" si="161"/>
        <v/>
      </c>
      <c r="G313" s="179"/>
      <c r="H313" s="176" t="s">
        <v>44</v>
      </c>
      <c r="I313" s="655">
        <v>0.12</v>
      </c>
      <c r="J313" s="176">
        <v>36</v>
      </c>
      <c r="K313" s="176">
        <v>504</v>
      </c>
      <c r="L313" s="176">
        <v>2520</v>
      </c>
      <c r="M313" s="181">
        <v>496.66666666666663</v>
      </c>
      <c r="N313" s="182">
        <v>99.333333333333343</v>
      </c>
      <c r="O313" s="182">
        <v>596</v>
      </c>
      <c r="P313" s="183"/>
      <c r="Q313" s="183" t="str">
        <f t="shared" si="162"/>
        <v/>
      </c>
      <c r="R313" s="176" t="s">
        <v>525</v>
      </c>
      <c r="S313" s="176" t="s">
        <v>456</v>
      </c>
      <c r="T313" s="176" t="s">
        <v>42</v>
      </c>
      <c r="U313" s="624">
        <f t="shared" si="143"/>
        <v>0</v>
      </c>
      <c r="V313" s="624">
        <f t="shared" si="144"/>
        <v>0</v>
      </c>
      <c r="W313" s="657"/>
      <c r="X313" s="184"/>
      <c r="Y313" s="184"/>
      <c r="Z313" s="184" t="s">
        <v>860</v>
      </c>
      <c r="AA313" s="174"/>
    </row>
    <row r="314" spans="1:27">
      <c r="A314" s="218">
        <f>IF(ISERR(A313+1)=TRUE,1,A313+1)</f>
        <v>3</v>
      </c>
      <c r="B314" s="318" t="s">
        <v>526</v>
      </c>
      <c r="C314" s="175" t="s">
        <v>1515</v>
      </c>
      <c r="D314" s="176" t="s">
        <v>527</v>
      </c>
      <c r="E314" s="177">
        <v>3</v>
      </c>
      <c r="F314" s="178" t="str">
        <f t="shared" si="161"/>
        <v/>
      </c>
      <c r="G314" s="179"/>
      <c r="H314" s="176" t="s">
        <v>44</v>
      </c>
      <c r="I314" s="655">
        <v>0.12</v>
      </c>
      <c r="J314" s="176">
        <v>36</v>
      </c>
      <c r="K314" s="176">
        <v>504</v>
      </c>
      <c r="L314" s="176">
        <v>2520</v>
      </c>
      <c r="M314" s="181">
        <v>496.66666666666663</v>
      </c>
      <c r="N314" s="182">
        <v>99.333333333333343</v>
      </c>
      <c r="O314" s="182">
        <v>596</v>
      </c>
      <c r="P314" s="183"/>
      <c r="Q314" s="183" t="str">
        <f t="shared" si="162"/>
        <v/>
      </c>
      <c r="R314" s="176" t="s">
        <v>528</v>
      </c>
      <c r="S314" s="176" t="s">
        <v>456</v>
      </c>
      <c r="T314" s="176" t="s">
        <v>42</v>
      </c>
      <c r="U314" s="624">
        <f t="shared" si="143"/>
        <v>0</v>
      </c>
      <c r="V314" s="624">
        <f t="shared" si="144"/>
        <v>0</v>
      </c>
      <c r="W314" s="657"/>
      <c r="X314" s="184"/>
      <c r="Y314" s="184"/>
      <c r="Z314" s="184" t="s">
        <v>860</v>
      </c>
      <c r="AA314" s="174"/>
    </row>
    <row r="315" spans="1:27">
      <c r="A315" s="218">
        <v>4</v>
      </c>
      <c r="B315" s="318" t="s">
        <v>529</v>
      </c>
      <c r="C315" s="175" t="s">
        <v>1516</v>
      </c>
      <c r="D315" s="176" t="s">
        <v>530</v>
      </c>
      <c r="E315" s="177">
        <v>3</v>
      </c>
      <c r="F315" s="178" t="str">
        <f t="shared" si="161"/>
        <v/>
      </c>
      <c r="G315" s="179"/>
      <c r="H315" s="176" t="s">
        <v>45</v>
      </c>
      <c r="I315" s="655">
        <v>0.12</v>
      </c>
      <c r="J315" s="176">
        <v>36</v>
      </c>
      <c r="K315" s="176">
        <v>504</v>
      </c>
      <c r="L315" s="176">
        <v>2520</v>
      </c>
      <c r="M315" s="181">
        <v>496.66666666666663</v>
      </c>
      <c r="N315" s="182">
        <v>99.333333333333343</v>
      </c>
      <c r="O315" s="182">
        <v>596</v>
      </c>
      <c r="P315" s="183"/>
      <c r="Q315" s="183" t="str">
        <f t="shared" si="162"/>
        <v/>
      </c>
      <c r="R315" s="176" t="s">
        <v>531</v>
      </c>
      <c r="S315" s="176" t="s">
        <v>456</v>
      </c>
      <c r="T315" s="176" t="s">
        <v>42</v>
      </c>
      <c r="U315" s="624">
        <f t="shared" si="143"/>
        <v>0</v>
      </c>
      <c r="V315" s="624">
        <f t="shared" si="144"/>
        <v>0</v>
      </c>
      <c r="W315" s="657"/>
      <c r="X315" s="184"/>
      <c r="Y315" s="184"/>
      <c r="Z315" s="184" t="s">
        <v>860</v>
      </c>
      <c r="AA315" s="174"/>
    </row>
    <row r="316" spans="1:27">
      <c r="A316" s="218">
        <v>5</v>
      </c>
      <c r="B316" s="318" t="s">
        <v>532</v>
      </c>
      <c r="C316" s="175" t="s">
        <v>1517</v>
      </c>
      <c r="D316" s="176" t="s">
        <v>533</v>
      </c>
      <c r="E316" s="177">
        <v>3</v>
      </c>
      <c r="F316" s="178" t="str">
        <f t="shared" si="161"/>
        <v/>
      </c>
      <c r="G316" s="179"/>
      <c r="H316" s="176" t="s">
        <v>45</v>
      </c>
      <c r="I316" s="655">
        <v>0.12</v>
      </c>
      <c r="J316" s="176">
        <v>36</v>
      </c>
      <c r="K316" s="176">
        <v>504</v>
      </c>
      <c r="L316" s="176">
        <v>2520</v>
      </c>
      <c r="M316" s="181">
        <v>496.66666666666663</v>
      </c>
      <c r="N316" s="182">
        <v>99.333333333333343</v>
      </c>
      <c r="O316" s="182">
        <v>596</v>
      </c>
      <c r="P316" s="183"/>
      <c r="Q316" s="183" t="str">
        <f t="shared" si="162"/>
        <v/>
      </c>
      <c r="R316" s="176" t="s">
        <v>534</v>
      </c>
      <c r="S316" s="176" t="s">
        <v>456</v>
      </c>
      <c r="T316" s="176" t="s">
        <v>42</v>
      </c>
      <c r="U316" s="624">
        <f t="shared" si="143"/>
        <v>0</v>
      </c>
      <c r="V316" s="624">
        <f t="shared" si="144"/>
        <v>0</v>
      </c>
      <c r="W316" s="657"/>
      <c r="X316" s="184"/>
      <c r="Y316" s="184"/>
      <c r="Z316" s="184" t="s">
        <v>860</v>
      </c>
      <c r="AA316" s="174"/>
    </row>
    <row r="317" spans="1:27">
      <c r="A317" s="193" t="s">
        <v>345</v>
      </c>
      <c r="B317" s="194"/>
      <c r="C317" s="194"/>
      <c r="D317" s="232"/>
      <c r="E317" s="232"/>
      <c r="F317" s="232"/>
      <c r="G317" s="233"/>
      <c r="H317" s="232"/>
      <c r="I317" s="232"/>
      <c r="J317" s="234"/>
      <c r="K317" s="234"/>
      <c r="L317" s="234"/>
      <c r="M317" s="235"/>
      <c r="N317" s="235"/>
      <c r="O317" s="236"/>
      <c r="P317" s="235"/>
      <c r="Q317" s="235"/>
      <c r="R317" s="237"/>
      <c r="S317" s="238"/>
      <c r="T317" s="239"/>
      <c r="U317" s="240"/>
      <c r="V317" s="240"/>
      <c r="W317" s="657"/>
      <c r="X317" s="240"/>
      <c r="Y317" s="204"/>
      <c r="Z317" s="204"/>
    </row>
    <row r="318" spans="1:27">
      <c r="A318" s="174">
        <v>1</v>
      </c>
      <c r="B318" s="175" t="s">
        <v>1266</v>
      </c>
      <c r="C318" s="175" t="s">
        <v>1518</v>
      </c>
      <c r="D318" s="176" t="s">
        <v>1267</v>
      </c>
      <c r="E318" s="243">
        <v>3</v>
      </c>
      <c r="F318" s="178" t="str">
        <f t="shared" ref="F318:F319" si="163">IF(ISERROR(IF(G318/E318=0,"",G318/E318))=TRUE,"",IF(G318/E318=0,"",G318/E318))</f>
        <v/>
      </c>
      <c r="G318" s="179"/>
      <c r="H318" s="176" t="s">
        <v>40</v>
      </c>
      <c r="I318" s="655">
        <v>0.12</v>
      </c>
      <c r="J318" s="176">
        <v>36</v>
      </c>
      <c r="K318" s="176">
        <v>504</v>
      </c>
      <c r="L318" s="176">
        <v>2520</v>
      </c>
      <c r="M318" s="181">
        <v>496.66666666666663</v>
      </c>
      <c r="N318" s="182">
        <v>99.333333333333343</v>
      </c>
      <c r="O318" s="182">
        <v>596</v>
      </c>
      <c r="P318" s="183"/>
      <c r="Q318" s="183" t="str">
        <f t="shared" ref="Q318:Q319" si="164">IF(ISERR(IF(O318*G318=0,"",O318*G318))=TRUE,"",IF(O318*G318=0,"",O318*G318))</f>
        <v/>
      </c>
      <c r="R318" s="176" t="s">
        <v>1268</v>
      </c>
      <c r="S318" s="176" t="s">
        <v>456</v>
      </c>
      <c r="T318" s="176" t="s">
        <v>42</v>
      </c>
      <c r="U318" s="624">
        <f t="shared" ref="U318:U344" si="165">IFERROR(G318*I318,"")</f>
        <v>0</v>
      </c>
      <c r="V318" s="624">
        <f t="shared" ref="V318:V344" si="166">IFERROR(G318/L318,"")</f>
        <v>0</v>
      </c>
      <c r="W318" s="657"/>
      <c r="X318" s="184"/>
      <c r="Y318" s="184"/>
      <c r="Z318" s="184" t="s">
        <v>860</v>
      </c>
      <c r="AA318" s="174"/>
    </row>
    <row r="319" spans="1:27">
      <c r="A319" s="174">
        <v>2</v>
      </c>
      <c r="B319" s="175" t="s">
        <v>535</v>
      </c>
      <c r="C319" s="175" t="s">
        <v>1519</v>
      </c>
      <c r="D319" s="176" t="s">
        <v>536</v>
      </c>
      <c r="E319" s="243">
        <v>3</v>
      </c>
      <c r="F319" s="178" t="str">
        <f t="shared" si="163"/>
        <v/>
      </c>
      <c r="G319" s="179"/>
      <c r="H319" s="176" t="s">
        <v>44</v>
      </c>
      <c r="I319" s="655">
        <v>0.12</v>
      </c>
      <c r="J319" s="176">
        <v>36</v>
      </c>
      <c r="K319" s="176">
        <v>504</v>
      </c>
      <c r="L319" s="176">
        <v>2520</v>
      </c>
      <c r="M319" s="181">
        <v>496.66666666666663</v>
      </c>
      <c r="N319" s="182">
        <v>99.333333333333343</v>
      </c>
      <c r="O319" s="182">
        <v>596</v>
      </c>
      <c r="P319" s="183"/>
      <c r="Q319" s="183" t="str">
        <f t="shared" si="164"/>
        <v/>
      </c>
      <c r="R319" s="176" t="s">
        <v>537</v>
      </c>
      <c r="S319" s="176" t="s">
        <v>456</v>
      </c>
      <c r="T319" s="176" t="s">
        <v>42</v>
      </c>
      <c r="U319" s="624">
        <f t="shared" si="165"/>
        <v>0</v>
      </c>
      <c r="V319" s="624">
        <f t="shared" si="166"/>
        <v>0</v>
      </c>
      <c r="W319" s="657"/>
      <c r="X319" s="184"/>
      <c r="Y319" s="184"/>
      <c r="Z319" s="184" t="s">
        <v>860</v>
      </c>
      <c r="AA319" s="174"/>
    </row>
    <row r="320" spans="1:27">
      <c r="A320" s="193" t="s">
        <v>365</v>
      </c>
      <c r="B320" s="194"/>
      <c r="C320" s="194"/>
      <c r="D320" s="232"/>
      <c r="E320" s="232"/>
      <c r="F320" s="232"/>
      <c r="G320" s="196"/>
      <c r="H320" s="232" t="s">
        <v>40</v>
      </c>
      <c r="I320" s="232" t="s">
        <v>40</v>
      </c>
      <c r="J320" s="234" t="s">
        <v>40</v>
      </c>
      <c r="K320" s="234" t="s">
        <v>40</v>
      </c>
      <c r="L320" s="234" t="s">
        <v>40</v>
      </c>
      <c r="M320" s="235"/>
      <c r="N320" s="235"/>
      <c r="O320" s="236"/>
      <c r="P320" s="235"/>
      <c r="Q320" s="235"/>
      <c r="R320" s="237" t="s">
        <v>40</v>
      </c>
      <c r="S320" s="238"/>
      <c r="T320" s="239"/>
      <c r="U320" s="240" t="str">
        <f t="shared" si="165"/>
        <v/>
      </c>
      <c r="V320" s="240" t="str">
        <f t="shared" si="166"/>
        <v/>
      </c>
      <c r="W320" s="657" t="s">
        <v>40</v>
      </c>
      <c r="X320" s="204"/>
      <c r="Y320" s="204"/>
      <c r="Z320" s="204"/>
    </row>
    <row r="321" spans="1:27">
      <c r="A321" s="174">
        <f>IF(ISERR(#REF!+1)=TRUE,1,#REF!+1)</f>
        <v>1</v>
      </c>
      <c r="B321" s="318" t="s">
        <v>1269</v>
      </c>
      <c r="C321" s="175" t="s">
        <v>1451</v>
      </c>
      <c r="D321" s="176" t="s">
        <v>1270</v>
      </c>
      <c r="E321" s="177">
        <v>3</v>
      </c>
      <c r="F321" s="178" t="str">
        <f t="shared" ref="F321" si="167">IF(ISERROR(IF(G321/E321=0,"",G321/E321))=TRUE,"",IF(G321/E321=0,"",G321/E321))</f>
        <v/>
      </c>
      <c r="G321" s="179"/>
      <c r="H321" s="176" t="s">
        <v>41</v>
      </c>
      <c r="I321" s="655">
        <v>0.12</v>
      </c>
      <c r="J321" s="176">
        <v>36</v>
      </c>
      <c r="K321" s="176">
        <v>504</v>
      </c>
      <c r="L321" s="176">
        <v>2520</v>
      </c>
      <c r="M321" s="181">
        <v>496.66666666666663</v>
      </c>
      <c r="N321" s="182">
        <v>99.333333333333343</v>
      </c>
      <c r="O321" s="182">
        <v>596</v>
      </c>
      <c r="P321" s="183"/>
      <c r="Q321" s="183" t="str">
        <f t="shared" ref="Q321" si="168">IF(ISERR(IF(O321*G321=0,"",O321*G321))=TRUE,"",IF(O321*G321=0,"",O321*G321))</f>
        <v/>
      </c>
      <c r="R321" s="176" t="s">
        <v>1271</v>
      </c>
      <c r="S321" s="176" t="s">
        <v>456</v>
      </c>
      <c r="T321" s="176" t="s">
        <v>42</v>
      </c>
      <c r="U321" s="624">
        <f t="shared" si="165"/>
        <v>0</v>
      </c>
      <c r="V321" s="624">
        <f t="shared" si="166"/>
        <v>0</v>
      </c>
      <c r="W321" s="657"/>
      <c r="X321" s="184"/>
      <c r="Y321" s="184"/>
      <c r="Z321" s="184" t="s">
        <v>860</v>
      </c>
      <c r="AA321" s="174"/>
    </row>
    <row r="322" spans="1:27">
      <c r="A322" s="193" t="s">
        <v>285</v>
      </c>
      <c r="B322" s="194"/>
      <c r="C322" s="194"/>
      <c r="D322" s="232"/>
      <c r="E322" s="232"/>
      <c r="F322" s="232"/>
      <c r="G322" s="196"/>
      <c r="H322" s="232" t="s">
        <v>40</v>
      </c>
      <c r="I322" s="232" t="s">
        <v>40</v>
      </c>
      <c r="J322" s="234" t="s">
        <v>40</v>
      </c>
      <c r="K322" s="234" t="s">
        <v>40</v>
      </c>
      <c r="L322" s="234" t="s">
        <v>40</v>
      </c>
      <c r="M322" s="235"/>
      <c r="N322" s="235"/>
      <c r="O322" s="236"/>
      <c r="P322" s="235"/>
      <c r="Q322" s="235"/>
      <c r="R322" s="237" t="s">
        <v>40</v>
      </c>
      <c r="S322" s="238"/>
      <c r="T322" s="239"/>
      <c r="U322" s="240" t="str">
        <f t="shared" si="165"/>
        <v/>
      </c>
      <c r="V322" s="240" t="str">
        <f t="shared" si="166"/>
        <v/>
      </c>
      <c r="W322" s="657" t="s">
        <v>40</v>
      </c>
      <c r="X322" s="204"/>
      <c r="Y322" s="204"/>
      <c r="Z322" s="204"/>
    </row>
    <row r="323" spans="1:27">
      <c r="A323" s="174">
        <f>IF(ISERR(#REF!+1)=TRUE,1,#REF!+1)</f>
        <v>1</v>
      </c>
      <c r="B323" s="318" t="s">
        <v>538</v>
      </c>
      <c r="C323" s="175" t="s">
        <v>1520</v>
      </c>
      <c r="D323" s="328" t="s">
        <v>539</v>
      </c>
      <c r="E323" s="177">
        <v>3</v>
      </c>
      <c r="F323" s="178" t="str">
        <f t="shared" ref="F323:F324" si="169">IF(ISERROR(IF(G323/E323=0,"",G323/E323))=TRUE,"",IF(G323/E323=0,"",G323/E323))</f>
        <v/>
      </c>
      <c r="G323" s="179"/>
      <c r="H323" s="176" t="s">
        <v>41</v>
      </c>
      <c r="I323" s="655">
        <v>0.12</v>
      </c>
      <c r="J323" s="176">
        <v>36</v>
      </c>
      <c r="K323" s="176">
        <v>504</v>
      </c>
      <c r="L323" s="176">
        <v>2520</v>
      </c>
      <c r="M323" s="181">
        <v>496.66666666666663</v>
      </c>
      <c r="N323" s="182">
        <v>99.333333333333343</v>
      </c>
      <c r="O323" s="182">
        <v>596</v>
      </c>
      <c r="P323" s="183"/>
      <c r="Q323" s="183" t="str">
        <f t="shared" ref="Q323:Q324" si="170">IF(ISERR(IF(O323*G323=0,"",O323*G323))=TRUE,"",IF(O323*G323=0,"",O323*G323))</f>
        <v/>
      </c>
      <c r="R323" s="176" t="s">
        <v>540</v>
      </c>
      <c r="S323" s="176" t="s">
        <v>456</v>
      </c>
      <c r="T323" s="176" t="s">
        <v>42</v>
      </c>
      <c r="U323" s="624">
        <f t="shared" si="165"/>
        <v>0</v>
      </c>
      <c r="V323" s="624">
        <f t="shared" si="166"/>
        <v>0</v>
      </c>
      <c r="W323" s="657"/>
      <c r="X323" s="184"/>
      <c r="Y323" s="184"/>
      <c r="Z323" s="184" t="s">
        <v>860</v>
      </c>
      <c r="AA323" s="174"/>
    </row>
    <row r="324" spans="1:27">
      <c r="A324" s="174">
        <v>2</v>
      </c>
      <c r="B324" s="318" t="s">
        <v>541</v>
      </c>
      <c r="C324" s="175" t="s">
        <v>1521</v>
      </c>
      <c r="D324" s="176" t="s">
        <v>542</v>
      </c>
      <c r="E324" s="177">
        <v>3</v>
      </c>
      <c r="F324" s="178" t="str">
        <f t="shared" si="169"/>
        <v/>
      </c>
      <c r="G324" s="179"/>
      <c r="H324" s="176" t="s">
        <v>44</v>
      </c>
      <c r="I324" s="655">
        <v>0.12</v>
      </c>
      <c r="J324" s="176">
        <v>36</v>
      </c>
      <c r="K324" s="176">
        <v>504</v>
      </c>
      <c r="L324" s="176">
        <v>2520</v>
      </c>
      <c r="M324" s="181">
        <v>496.66666666666663</v>
      </c>
      <c r="N324" s="182">
        <v>99.333333333333343</v>
      </c>
      <c r="O324" s="182">
        <v>596</v>
      </c>
      <c r="P324" s="183"/>
      <c r="Q324" s="183" t="str">
        <f t="shared" si="170"/>
        <v/>
      </c>
      <c r="R324" s="176" t="s">
        <v>543</v>
      </c>
      <c r="S324" s="176" t="s">
        <v>456</v>
      </c>
      <c r="T324" s="176" t="s">
        <v>42</v>
      </c>
      <c r="U324" s="624">
        <f t="shared" si="165"/>
        <v>0</v>
      </c>
      <c r="V324" s="624">
        <f t="shared" si="166"/>
        <v>0</v>
      </c>
      <c r="W324" s="657"/>
      <c r="X324" s="184"/>
      <c r="Y324" s="184"/>
      <c r="Z324" s="184" t="s">
        <v>860</v>
      </c>
      <c r="AA324" s="174"/>
    </row>
    <row r="325" spans="1:27">
      <c r="A325" s="193" t="s">
        <v>544</v>
      </c>
      <c r="B325" s="194"/>
      <c r="C325" s="194"/>
      <c r="D325" s="232"/>
      <c r="E325" s="232"/>
      <c r="F325" s="232"/>
      <c r="G325" s="196"/>
      <c r="H325" s="232" t="s">
        <v>40</v>
      </c>
      <c r="I325" s="232" t="s">
        <v>40</v>
      </c>
      <c r="J325" s="234" t="s">
        <v>40</v>
      </c>
      <c r="K325" s="234" t="s">
        <v>40</v>
      </c>
      <c r="L325" s="234" t="s">
        <v>40</v>
      </c>
      <c r="M325" s="235"/>
      <c r="N325" s="235"/>
      <c r="O325" s="236"/>
      <c r="P325" s="235"/>
      <c r="Q325" s="235"/>
      <c r="R325" s="237" t="s">
        <v>40</v>
      </c>
      <c r="S325" s="238"/>
      <c r="T325" s="239"/>
      <c r="U325" s="240" t="str">
        <f t="shared" si="165"/>
        <v/>
      </c>
      <c r="V325" s="240" t="str">
        <f t="shared" si="166"/>
        <v/>
      </c>
      <c r="W325" s="657" t="s">
        <v>40</v>
      </c>
      <c r="X325" s="204"/>
      <c r="Y325" s="204"/>
      <c r="Z325" s="204"/>
    </row>
    <row r="326" spans="1:27" ht="39.75">
      <c r="A326" s="218">
        <f>IF(ISERR(#REF!+1)=TRUE,1,#REF!+1)</f>
        <v>1</v>
      </c>
      <c r="B326" s="318" t="s">
        <v>545</v>
      </c>
      <c r="C326" s="175" t="s">
        <v>1522</v>
      </c>
      <c r="D326" s="176" t="s">
        <v>546</v>
      </c>
      <c r="E326" s="177">
        <v>3</v>
      </c>
      <c r="F326" s="178" t="str">
        <f t="shared" ref="F326" si="171">IF(ISERROR(IF(G326/E326=0,"",G326/E326))=TRUE,"",IF(G326/E326=0,"",G326/E326))</f>
        <v/>
      </c>
      <c r="G326" s="179"/>
      <c r="H326" s="176" t="s">
        <v>45</v>
      </c>
      <c r="I326" s="655">
        <v>0.12</v>
      </c>
      <c r="J326" s="176">
        <v>36</v>
      </c>
      <c r="K326" s="176">
        <v>504</v>
      </c>
      <c r="L326" s="176">
        <v>2520</v>
      </c>
      <c r="M326" s="181">
        <v>496.66666666666663</v>
      </c>
      <c r="N326" s="182">
        <v>99.333333333333343</v>
      </c>
      <c r="O326" s="182">
        <v>596</v>
      </c>
      <c r="P326" s="183"/>
      <c r="Q326" s="183" t="str">
        <f t="shared" ref="Q326" si="172">IF(ISERR(IF(O326*G326=0,"",O326*G326))=TRUE,"",IF(O326*G326=0,"",O326*G326))</f>
        <v/>
      </c>
      <c r="R326" s="176" t="s">
        <v>547</v>
      </c>
      <c r="S326" s="176" t="s">
        <v>456</v>
      </c>
      <c r="T326" s="176" t="s">
        <v>42</v>
      </c>
      <c r="U326" s="624">
        <f t="shared" si="165"/>
        <v>0</v>
      </c>
      <c r="V326" s="624">
        <f t="shared" si="166"/>
        <v>0</v>
      </c>
      <c r="W326" s="657"/>
      <c r="X326" s="184"/>
      <c r="Y326" s="184"/>
      <c r="Z326" s="184" t="s">
        <v>860</v>
      </c>
      <c r="AA326" s="174"/>
    </row>
    <row r="327" spans="1:27">
      <c r="A327" s="193" t="s">
        <v>548</v>
      </c>
      <c r="B327" s="194"/>
      <c r="C327" s="194"/>
      <c r="D327" s="232"/>
      <c r="E327" s="232"/>
      <c r="F327" s="232"/>
      <c r="G327" s="196"/>
      <c r="H327" s="232" t="s">
        <v>40</v>
      </c>
      <c r="I327" s="232" t="s">
        <v>40</v>
      </c>
      <c r="J327" s="234" t="s">
        <v>40</v>
      </c>
      <c r="K327" s="234" t="s">
        <v>40</v>
      </c>
      <c r="L327" s="234" t="s">
        <v>40</v>
      </c>
      <c r="M327" s="235"/>
      <c r="N327" s="235"/>
      <c r="O327" s="236"/>
      <c r="P327" s="235"/>
      <c r="Q327" s="235"/>
      <c r="R327" s="237" t="s">
        <v>40</v>
      </c>
      <c r="S327" s="238"/>
      <c r="T327" s="239"/>
      <c r="U327" s="240" t="str">
        <f t="shared" si="165"/>
        <v/>
      </c>
      <c r="V327" s="240" t="str">
        <f t="shared" si="166"/>
        <v/>
      </c>
      <c r="W327" s="657" t="s">
        <v>40</v>
      </c>
      <c r="X327" s="204"/>
      <c r="Y327" s="204"/>
      <c r="Z327" s="204"/>
    </row>
    <row r="328" spans="1:27">
      <c r="A328" s="174">
        <f>IF(ISERR(#REF!+1)=TRUE,1,#REF!+1)</f>
        <v>1</v>
      </c>
      <c r="B328" s="318" t="s">
        <v>549</v>
      </c>
      <c r="C328" s="175" t="s">
        <v>1523</v>
      </c>
      <c r="D328" s="328" t="s">
        <v>550</v>
      </c>
      <c r="E328" s="177">
        <v>3</v>
      </c>
      <c r="F328" s="178" t="str">
        <f t="shared" ref="F328" si="173">IF(ISERROR(IF(G328/E328=0,"",G328/E328))=TRUE,"",IF(G328/E328=0,"",G328/E328))</f>
        <v/>
      </c>
      <c r="G328" s="179"/>
      <c r="H328" s="176" t="s">
        <v>41</v>
      </c>
      <c r="I328" s="655">
        <v>0.12</v>
      </c>
      <c r="J328" s="176">
        <v>36</v>
      </c>
      <c r="K328" s="176">
        <v>504</v>
      </c>
      <c r="L328" s="176">
        <v>2520</v>
      </c>
      <c r="M328" s="181">
        <v>496.66666666666663</v>
      </c>
      <c r="N328" s="182">
        <v>99.333333333333343</v>
      </c>
      <c r="O328" s="182">
        <v>596</v>
      </c>
      <c r="P328" s="183"/>
      <c r="Q328" s="183" t="str">
        <f t="shared" ref="Q328" si="174">IF(ISERR(IF(O328*G328=0,"",O328*G328))=TRUE,"",IF(O328*G328=0,"",O328*G328))</f>
        <v/>
      </c>
      <c r="R328" s="176" t="s">
        <v>551</v>
      </c>
      <c r="S328" s="176" t="s">
        <v>456</v>
      </c>
      <c r="T328" s="176" t="s">
        <v>42</v>
      </c>
      <c r="U328" s="624">
        <f t="shared" si="165"/>
        <v>0</v>
      </c>
      <c r="V328" s="624">
        <f t="shared" si="166"/>
        <v>0</v>
      </c>
      <c r="W328" s="657"/>
      <c r="X328" s="184"/>
      <c r="Y328" s="184"/>
      <c r="Z328" s="184" t="s">
        <v>860</v>
      </c>
      <c r="AA328" s="174"/>
    </row>
    <row r="329" spans="1:27">
      <c r="A329" s="193" t="s">
        <v>552</v>
      </c>
      <c r="B329" s="194"/>
      <c r="C329" s="194"/>
      <c r="D329" s="232"/>
      <c r="E329" s="232"/>
      <c r="F329" s="232"/>
      <c r="G329" s="196"/>
      <c r="H329" s="232" t="s">
        <v>40</v>
      </c>
      <c r="I329" s="232" t="s">
        <v>40</v>
      </c>
      <c r="J329" s="234" t="s">
        <v>40</v>
      </c>
      <c r="K329" s="234" t="s">
        <v>40</v>
      </c>
      <c r="L329" s="234" t="s">
        <v>40</v>
      </c>
      <c r="M329" s="235"/>
      <c r="N329" s="235"/>
      <c r="O329" s="236"/>
      <c r="P329" s="235"/>
      <c r="Q329" s="235"/>
      <c r="R329" s="237" t="s">
        <v>40</v>
      </c>
      <c r="S329" s="238"/>
      <c r="T329" s="239"/>
      <c r="U329" s="240" t="str">
        <f t="shared" si="165"/>
        <v/>
      </c>
      <c r="V329" s="240" t="str">
        <f t="shared" si="166"/>
        <v/>
      </c>
      <c r="W329" s="657" t="s">
        <v>40</v>
      </c>
      <c r="X329" s="204"/>
      <c r="Y329" s="204"/>
      <c r="Z329" s="204"/>
    </row>
    <row r="330" spans="1:27">
      <c r="A330" s="174">
        <f>IF(ISERR(#REF!+1)=TRUE,1,#REF!+1)</f>
        <v>1</v>
      </c>
      <c r="B330" s="327" t="s">
        <v>1207</v>
      </c>
      <c r="C330" s="175" t="s">
        <v>1524</v>
      </c>
      <c r="D330" s="176" t="s">
        <v>1208</v>
      </c>
      <c r="E330" s="177">
        <v>3</v>
      </c>
      <c r="F330" s="178" t="str">
        <f t="shared" ref="F330" si="175">IF(ISERROR(IF(G330/E330=0,"",G330/E330))=TRUE,"",IF(G330/E330=0,"",G330/E330))</f>
        <v/>
      </c>
      <c r="G330" s="179"/>
      <c r="H330" s="176" t="s">
        <v>41</v>
      </c>
      <c r="I330" s="655">
        <v>0.12</v>
      </c>
      <c r="J330" s="176">
        <v>36</v>
      </c>
      <c r="K330" s="176">
        <v>504</v>
      </c>
      <c r="L330" s="176">
        <v>2520</v>
      </c>
      <c r="M330" s="181">
        <v>496.66666666666663</v>
      </c>
      <c r="N330" s="182">
        <v>99.333333333333343</v>
      </c>
      <c r="O330" s="182">
        <v>596</v>
      </c>
      <c r="P330" s="183"/>
      <c r="Q330" s="183" t="str">
        <f t="shared" ref="Q330" si="176">IF(ISERR(IF(O330*G330=0,"",O330*G330))=TRUE,"",IF(O330*G330=0,"",O330*G330))</f>
        <v/>
      </c>
      <c r="R330" s="176" t="s">
        <v>1209</v>
      </c>
      <c r="S330" s="176" t="s">
        <v>456</v>
      </c>
      <c r="T330" s="176" t="s">
        <v>42</v>
      </c>
      <c r="U330" s="624">
        <f t="shared" si="165"/>
        <v>0</v>
      </c>
      <c r="V330" s="624">
        <f t="shared" si="166"/>
        <v>0</v>
      </c>
      <c r="W330" s="657"/>
      <c r="X330" s="184"/>
      <c r="Y330" s="184"/>
      <c r="Z330" s="184" t="s">
        <v>860</v>
      </c>
      <c r="AA330" s="174"/>
    </row>
    <row r="331" spans="1:27">
      <c r="A331" s="193" t="s">
        <v>553</v>
      </c>
      <c r="B331" s="194"/>
      <c r="C331" s="194"/>
      <c r="D331" s="232"/>
      <c r="E331" s="232"/>
      <c r="F331" s="232"/>
      <c r="G331" s="196"/>
      <c r="H331" s="232" t="s">
        <v>40</v>
      </c>
      <c r="I331" s="232" t="s">
        <v>40</v>
      </c>
      <c r="J331" s="234" t="s">
        <v>40</v>
      </c>
      <c r="K331" s="234" t="s">
        <v>40</v>
      </c>
      <c r="L331" s="234" t="s">
        <v>40</v>
      </c>
      <c r="M331" s="235"/>
      <c r="N331" s="235"/>
      <c r="O331" s="236"/>
      <c r="P331" s="235"/>
      <c r="Q331" s="235"/>
      <c r="R331" s="237"/>
      <c r="S331" s="238"/>
      <c r="T331" s="239"/>
      <c r="U331" s="240" t="str">
        <f t="shared" si="165"/>
        <v/>
      </c>
      <c r="V331" s="240" t="str">
        <f t="shared" si="166"/>
        <v/>
      </c>
      <c r="W331" s="657" t="s">
        <v>40</v>
      </c>
      <c r="X331" s="204"/>
      <c r="Y331" s="204"/>
      <c r="Z331" s="204"/>
    </row>
    <row r="332" spans="1:27">
      <c r="A332" s="174">
        <f>IF(ISERR(#REF!+1)=TRUE,1,#REF!+1)</f>
        <v>1</v>
      </c>
      <c r="B332" s="327" t="s">
        <v>1210</v>
      </c>
      <c r="C332" s="175" t="s">
        <v>1525</v>
      </c>
      <c r="D332" s="176" t="s">
        <v>1211</v>
      </c>
      <c r="E332" s="177">
        <v>3</v>
      </c>
      <c r="F332" s="178" t="str">
        <f t="shared" ref="F332" si="177">IF(ISERROR(IF(G332/E332=0,"",G332/E332))=TRUE,"",IF(G332/E332=0,"",G332/E332))</f>
        <v/>
      </c>
      <c r="G332" s="179"/>
      <c r="H332" s="176" t="s">
        <v>41</v>
      </c>
      <c r="I332" s="655">
        <v>0.12</v>
      </c>
      <c r="J332" s="176">
        <v>36</v>
      </c>
      <c r="K332" s="176">
        <v>504</v>
      </c>
      <c r="L332" s="176">
        <v>2520</v>
      </c>
      <c r="M332" s="181">
        <v>496.66666666666663</v>
      </c>
      <c r="N332" s="182">
        <v>99.333333333333343</v>
      </c>
      <c r="O332" s="182">
        <v>596</v>
      </c>
      <c r="P332" s="183"/>
      <c r="Q332" s="183" t="str">
        <f t="shared" ref="Q332" si="178">IF(ISERR(IF(O332*G332=0,"",O332*G332))=TRUE,"",IF(O332*G332=0,"",O332*G332))</f>
        <v/>
      </c>
      <c r="R332" s="176" t="s">
        <v>1212</v>
      </c>
      <c r="S332" s="176" t="s">
        <v>456</v>
      </c>
      <c r="T332" s="176" t="s">
        <v>42</v>
      </c>
      <c r="U332" s="624">
        <f t="shared" si="165"/>
        <v>0</v>
      </c>
      <c r="V332" s="624">
        <f t="shared" si="166"/>
        <v>0</v>
      </c>
      <c r="W332" s="657"/>
      <c r="X332" s="184"/>
      <c r="Y332" s="184"/>
      <c r="Z332" s="184" t="s">
        <v>860</v>
      </c>
      <c r="AA332" s="174"/>
    </row>
    <row r="333" spans="1:27">
      <c r="A333" s="193" t="s">
        <v>554</v>
      </c>
      <c r="B333" s="194"/>
      <c r="C333" s="194"/>
      <c r="D333" s="232"/>
      <c r="E333" s="232"/>
      <c r="F333" s="232"/>
      <c r="G333" s="196"/>
      <c r="H333" s="232" t="s">
        <v>40</v>
      </c>
      <c r="I333" s="232" t="s">
        <v>40</v>
      </c>
      <c r="J333" s="234" t="s">
        <v>40</v>
      </c>
      <c r="K333" s="234" t="s">
        <v>40</v>
      </c>
      <c r="L333" s="234" t="s">
        <v>40</v>
      </c>
      <c r="M333" s="235"/>
      <c r="N333" s="235"/>
      <c r="O333" s="236"/>
      <c r="P333" s="235"/>
      <c r="Q333" s="235"/>
      <c r="R333" s="237"/>
      <c r="S333" s="238"/>
      <c r="T333" s="239"/>
      <c r="U333" s="240" t="str">
        <f t="shared" si="165"/>
        <v/>
      </c>
      <c r="V333" s="240" t="str">
        <f t="shared" si="166"/>
        <v/>
      </c>
      <c r="W333" s="657" t="s">
        <v>40</v>
      </c>
      <c r="X333" s="204"/>
      <c r="Y333" s="204"/>
      <c r="Z333" s="204"/>
    </row>
    <row r="334" spans="1:27">
      <c r="A334" s="218">
        <f>IF(ISERR(#REF!+1)=TRUE,1,#REF!+1)</f>
        <v>1</v>
      </c>
      <c r="B334" s="327" t="s">
        <v>555</v>
      </c>
      <c r="C334" s="175" t="s">
        <v>1526</v>
      </c>
      <c r="D334" s="176" t="s">
        <v>556</v>
      </c>
      <c r="E334" s="177">
        <v>3</v>
      </c>
      <c r="F334" s="178" t="str">
        <f t="shared" ref="F334" si="179">IF(ISERROR(IF(G334/E334=0,"",G334/E334))=TRUE,"",IF(G334/E334=0,"",G334/E334))</f>
        <v/>
      </c>
      <c r="G334" s="179"/>
      <c r="H334" s="176" t="s">
        <v>45</v>
      </c>
      <c r="I334" s="655">
        <v>0.12</v>
      </c>
      <c r="J334" s="176">
        <v>36</v>
      </c>
      <c r="K334" s="176">
        <v>504</v>
      </c>
      <c r="L334" s="176">
        <v>2520</v>
      </c>
      <c r="M334" s="181">
        <v>496.66666666666663</v>
      </c>
      <c r="N334" s="182">
        <v>99.333333333333343</v>
      </c>
      <c r="O334" s="182">
        <v>596</v>
      </c>
      <c r="P334" s="183"/>
      <c r="Q334" s="183" t="str">
        <f t="shared" ref="Q334" si="180">IF(ISERR(IF(O334*G334=0,"",O334*G334))=TRUE,"",IF(O334*G334=0,"",O334*G334))</f>
        <v/>
      </c>
      <c r="R334" s="176" t="s">
        <v>557</v>
      </c>
      <c r="S334" s="176" t="s">
        <v>456</v>
      </c>
      <c r="T334" s="176" t="s">
        <v>42</v>
      </c>
      <c r="U334" s="624">
        <f t="shared" si="165"/>
        <v>0</v>
      </c>
      <c r="V334" s="624">
        <f t="shared" si="166"/>
        <v>0</v>
      </c>
      <c r="W334" s="657"/>
      <c r="X334" s="184"/>
      <c r="Y334" s="184"/>
      <c r="Z334" s="184" t="s">
        <v>860</v>
      </c>
      <c r="AA334" s="174"/>
    </row>
    <row r="335" spans="1:27">
      <c r="A335" s="193" t="s">
        <v>558</v>
      </c>
      <c r="B335" s="194"/>
      <c r="C335" s="194"/>
      <c r="D335" s="232"/>
      <c r="E335" s="232"/>
      <c r="F335" s="232"/>
      <c r="G335" s="196"/>
      <c r="H335" s="232" t="s">
        <v>40</v>
      </c>
      <c r="I335" s="232" t="s">
        <v>40</v>
      </c>
      <c r="J335" s="234" t="s">
        <v>40</v>
      </c>
      <c r="K335" s="234" t="s">
        <v>40</v>
      </c>
      <c r="L335" s="234" t="s">
        <v>40</v>
      </c>
      <c r="M335" s="234"/>
      <c r="N335" s="234"/>
      <c r="O335" s="236"/>
      <c r="P335" s="234"/>
      <c r="Q335" s="234"/>
      <c r="R335" s="234"/>
      <c r="S335" s="238"/>
      <c r="T335" s="239"/>
      <c r="U335" s="240" t="str">
        <f t="shared" si="165"/>
        <v/>
      </c>
      <c r="V335" s="240" t="str">
        <f t="shared" si="166"/>
        <v/>
      </c>
      <c r="W335" s="657" t="s">
        <v>40</v>
      </c>
      <c r="X335" s="204"/>
      <c r="Y335" s="204"/>
      <c r="Z335" s="204"/>
    </row>
    <row r="336" spans="1:27">
      <c r="A336" s="218">
        <f>IF(ISERR(A335+1)=TRUE,1,A335+1)</f>
        <v>1</v>
      </c>
      <c r="B336" s="318" t="s">
        <v>559</v>
      </c>
      <c r="C336" s="175" t="s">
        <v>1527</v>
      </c>
      <c r="D336" s="328" t="s">
        <v>560</v>
      </c>
      <c r="E336" s="177">
        <v>3</v>
      </c>
      <c r="F336" s="178" t="str">
        <f t="shared" ref="F336:F337" si="181">IF(ISERROR(IF(G336/E336=0,"",G336/E336))=TRUE,"",IF(G336/E336=0,"",G336/E336))</f>
        <v/>
      </c>
      <c r="G336" s="179"/>
      <c r="H336" s="176" t="s">
        <v>41</v>
      </c>
      <c r="I336" s="655">
        <v>0.12</v>
      </c>
      <c r="J336" s="176">
        <v>36</v>
      </c>
      <c r="K336" s="176">
        <v>504</v>
      </c>
      <c r="L336" s="176">
        <v>2520</v>
      </c>
      <c r="M336" s="181">
        <v>496.66666666666663</v>
      </c>
      <c r="N336" s="182">
        <v>99.333333333333343</v>
      </c>
      <c r="O336" s="182">
        <v>596</v>
      </c>
      <c r="P336" s="183"/>
      <c r="Q336" s="183" t="str">
        <f t="shared" ref="Q336:Q337" si="182">IF(ISERR(IF(O336*G336=0,"",O336*G336))=TRUE,"",IF(O336*G336=0,"",O336*G336))</f>
        <v/>
      </c>
      <c r="R336" s="176" t="s">
        <v>561</v>
      </c>
      <c r="S336" s="176" t="s">
        <v>456</v>
      </c>
      <c r="T336" s="176" t="s">
        <v>42</v>
      </c>
      <c r="U336" s="624">
        <f t="shared" si="165"/>
        <v>0</v>
      </c>
      <c r="V336" s="624">
        <f t="shared" si="166"/>
        <v>0</v>
      </c>
      <c r="W336" s="657"/>
      <c r="X336" s="184"/>
      <c r="Y336" s="184"/>
      <c r="Z336" s="184" t="s">
        <v>860</v>
      </c>
      <c r="AA336" s="174"/>
    </row>
    <row r="337" spans="1:27">
      <c r="A337" s="218">
        <f>IF(ISERR(A336+1)=TRUE,1,A336+1)</f>
        <v>2</v>
      </c>
      <c r="B337" s="318" t="s">
        <v>562</v>
      </c>
      <c r="C337" s="175" t="s">
        <v>1528</v>
      </c>
      <c r="D337" s="328" t="s">
        <v>563</v>
      </c>
      <c r="E337" s="177">
        <v>3</v>
      </c>
      <c r="F337" s="178" t="str">
        <f t="shared" si="181"/>
        <v/>
      </c>
      <c r="G337" s="179"/>
      <c r="H337" s="176" t="s">
        <v>41</v>
      </c>
      <c r="I337" s="655">
        <v>0.12</v>
      </c>
      <c r="J337" s="176">
        <v>36</v>
      </c>
      <c r="K337" s="176">
        <v>504</v>
      </c>
      <c r="L337" s="176">
        <v>2520</v>
      </c>
      <c r="M337" s="181">
        <v>496.66666666666663</v>
      </c>
      <c r="N337" s="182">
        <v>99.333333333333343</v>
      </c>
      <c r="O337" s="182">
        <v>596</v>
      </c>
      <c r="P337" s="183"/>
      <c r="Q337" s="183" t="str">
        <f t="shared" si="182"/>
        <v/>
      </c>
      <c r="R337" s="176" t="s">
        <v>564</v>
      </c>
      <c r="S337" s="176" t="s">
        <v>456</v>
      </c>
      <c r="T337" s="176" t="s">
        <v>42</v>
      </c>
      <c r="U337" s="624">
        <f t="shared" si="165"/>
        <v>0</v>
      </c>
      <c r="V337" s="624">
        <f t="shared" si="166"/>
        <v>0</v>
      </c>
      <c r="W337" s="657"/>
      <c r="X337" s="184"/>
      <c r="Y337" s="184"/>
      <c r="Z337" s="184" t="s">
        <v>860</v>
      </c>
      <c r="AA337" s="174"/>
    </row>
    <row r="338" spans="1:27">
      <c r="A338" s="193" t="s">
        <v>565</v>
      </c>
      <c r="B338" s="194"/>
      <c r="C338" s="194"/>
      <c r="D338" s="232"/>
      <c r="E338" s="232"/>
      <c r="F338" s="232"/>
      <c r="G338" s="196"/>
      <c r="H338" s="232" t="s">
        <v>40</v>
      </c>
      <c r="I338" s="232" t="s">
        <v>40</v>
      </c>
      <c r="J338" s="234" t="s">
        <v>40</v>
      </c>
      <c r="K338" s="234" t="s">
        <v>40</v>
      </c>
      <c r="L338" s="234" t="s">
        <v>40</v>
      </c>
      <c r="M338" s="235"/>
      <c r="N338" s="235"/>
      <c r="O338" s="236"/>
      <c r="P338" s="235"/>
      <c r="Q338" s="235"/>
      <c r="R338" s="237" t="s">
        <v>40</v>
      </c>
      <c r="S338" s="238"/>
      <c r="T338" s="239"/>
      <c r="U338" s="240" t="str">
        <f t="shared" si="165"/>
        <v/>
      </c>
      <c r="V338" s="240" t="str">
        <f t="shared" si="166"/>
        <v/>
      </c>
      <c r="W338" s="657" t="s">
        <v>40</v>
      </c>
      <c r="X338" s="204"/>
      <c r="Y338" s="204"/>
      <c r="Z338" s="204"/>
    </row>
    <row r="339" spans="1:27" ht="21" thickBot="1">
      <c r="A339" s="174">
        <f>IF(ISERR(#REF!+1)=TRUE,1,#REF!+1)</f>
        <v>1</v>
      </c>
      <c r="B339" s="318" t="s">
        <v>566</v>
      </c>
      <c r="C339" s="175" t="s">
        <v>1529</v>
      </c>
      <c r="D339" s="176" t="s">
        <v>567</v>
      </c>
      <c r="E339" s="177">
        <v>3</v>
      </c>
      <c r="F339" s="178" t="str">
        <f t="shared" ref="F339" si="183">IF(ISERROR(IF(G339/E339=0,"",G339/E339))=TRUE,"",IF(G339/E339=0,"",G339/E339))</f>
        <v/>
      </c>
      <c r="G339" s="179"/>
      <c r="H339" s="176" t="s">
        <v>41</v>
      </c>
      <c r="I339" s="655">
        <v>0.12</v>
      </c>
      <c r="J339" s="176">
        <v>36</v>
      </c>
      <c r="K339" s="176">
        <v>504</v>
      </c>
      <c r="L339" s="176">
        <v>2520</v>
      </c>
      <c r="M339" s="181">
        <v>496.66666666666663</v>
      </c>
      <c r="N339" s="182">
        <v>99.333333333333343</v>
      </c>
      <c r="O339" s="182">
        <v>596</v>
      </c>
      <c r="P339" s="183"/>
      <c r="Q339" s="183" t="str">
        <f t="shared" ref="Q339" si="184">IF(ISERR(IF(O339*G339=0,"",O339*G339))=TRUE,"",IF(O339*G339=0,"",O339*G339))</f>
        <v/>
      </c>
      <c r="R339" s="176" t="s">
        <v>568</v>
      </c>
      <c r="S339" s="176" t="s">
        <v>456</v>
      </c>
      <c r="T339" s="176" t="s">
        <v>42</v>
      </c>
      <c r="U339" s="624">
        <f t="shared" si="165"/>
        <v>0</v>
      </c>
      <c r="V339" s="624">
        <f t="shared" si="166"/>
        <v>0</v>
      </c>
      <c r="W339" s="657"/>
      <c r="X339" s="184"/>
      <c r="Y339" s="184"/>
      <c r="Z339" s="184" t="s">
        <v>860</v>
      </c>
      <c r="AA339" s="174"/>
    </row>
    <row r="340" spans="1:27" s="592" customFormat="1" ht="26.25" thickBot="1">
      <c r="A340" s="223" t="s">
        <v>569</v>
      </c>
      <c r="B340" s="224"/>
      <c r="C340" s="224"/>
      <c r="D340" s="225"/>
      <c r="E340" s="225"/>
      <c r="F340" s="225"/>
      <c r="G340" s="226"/>
      <c r="H340" s="225" t="s">
        <v>40</v>
      </c>
      <c r="I340" s="225" t="s">
        <v>40</v>
      </c>
      <c r="J340" s="227" t="s">
        <v>40</v>
      </c>
      <c r="K340" s="227" t="s">
        <v>40</v>
      </c>
      <c r="L340" s="227" t="s">
        <v>40</v>
      </c>
      <c r="M340" s="228"/>
      <c r="N340" s="228"/>
      <c r="O340" s="229"/>
      <c r="P340" s="228"/>
      <c r="Q340" s="228"/>
      <c r="R340" s="228" t="s">
        <v>40</v>
      </c>
      <c r="S340" s="230"/>
      <c r="T340" s="229"/>
      <c r="U340" s="229" t="str">
        <f t="shared" si="165"/>
        <v/>
      </c>
      <c r="V340" s="229" t="str">
        <f t="shared" si="166"/>
        <v/>
      </c>
      <c r="W340" s="657" t="s">
        <v>40</v>
      </c>
      <c r="X340" s="231"/>
      <c r="Y340" s="231"/>
      <c r="Z340" s="231"/>
    </row>
    <row r="341" spans="1:27">
      <c r="A341" s="218">
        <f>IF(ISERR(#REF!+1)=TRUE,1,#REF!+1)</f>
        <v>1</v>
      </c>
      <c r="B341" s="245" t="s">
        <v>570</v>
      </c>
      <c r="C341" s="245" t="s">
        <v>571</v>
      </c>
      <c r="D341" s="180" t="s">
        <v>572</v>
      </c>
      <c r="E341" s="177">
        <v>1</v>
      </c>
      <c r="F341" s="178" t="str">
        <f t="shared" ref="F341:F344" si="185">IF(ISERROR(IF(G341/E341=0,"",G341/E341))=TRUE,"",IF(G341/E341=0,"",G341/E341))</f>
        <v/>
      </c>
      <c r="G341" s="179"/>
      <c r="H341" s="176" t="s">
        <v>45</v>
      </c>
      <c r="I341" s="655">
        <v>0.92300000000000004</v>
      </c>
      <c r="J341" s="176">
        <v>4</v>
      </c>
      <c r="K341" s="176">
        <v>80</v>
      </c>
      <c r="L341" s="176">
        <v>400</v>
      </c>
      <c r="M341" s="181">
        <v>774.17</v>
      </c>
      <c r="N341" s="182">
        <v>154.83000000000001</v>
      </c>
      <c r="O341" s="182">
        <v>929</v>
      </c>
      <c r="P341" s="329"/>
      <c r="Q341" s="183" t="str">
        <f t="shared" ref="Q341:Q344" si="186">IF(ISERR(IF(O341*G341=0,"",O341*G341))=TRUE,"",IF(O341*G341=0,"",O341*G341))</f>
        <v/>
      </c>
      <c r="R341" s="176" t="s">
        <v>573</v>
      </c>
      <c r="S341" s="176" t="s">
        <v>574</v>
      </c>
      <c r="T341" s="176" t="s">
        <v>42</v>
      </c>
      <c r="U341" s="624">
        <f t="shared" si="165"/>
        <v>0</v>
      </c>
      <c r="V341" s="624">
        <f t="shared" si="166"/>
        <v>0</v>
      </c>
      <c r="W341" s="657"/>
      <c r="X341" s="184"/>
      <c r="Y341" s="184"/>
      <c r="Z341" s="184" t="s">
        <v>43</v>
      </c>
      <c r="AA341" s="174"/>
    </row>
    <row r="342" spans="1:27">
      <c r="A342" s="218">
        <f>IF(ISERR(A341+1)=TRUE,1,A341+1)</f>
        <v>2</v>
      </c>
      <c r="B342" s="175" t="s">
        <v>575</v>
      </c>
      <c r="C342" s="175" t="s">
        <v>576</v>
      </c>
      <c r="D342" s="177" t="s">
        <v>577</v>
      </c>
      <c r="E342" s="177">
        <v>1</v>
      </c>
      <c r="F342" s="178" t="str">
        <f t="shared" si="185"/>
        <v/>
      </c>
      <c r="G342" s="179"/>
      <c r="H342" s="176" t="s">
        <v>44</v>
      </c>
      <c r="I342" s="655">
        <v>0.92300000000000004</v>
      </c>
      <c r="J342" s="176">
        <v>4</v>
      </c>
      <c r="K342" s="176">
        <v>80</v>
      </c>
      <c r="L342" s="176">
        <v>400</v>
      </c>
      <c r="M342" s="181">
        <v>774.17</v>
      </c>
      <c r="N342" s="182">
        <v>154.83000000000001</v>
      </c>
      <c r="O342" s="182">
        <v>929</v>
      </c>
      <c r="P342" s="183"/>
      <c r="Q342" s="183" t="str">
        <f t="shared" si="186"/>
        <v/>
      </c>
      <c r="R342" s="176" t="s">
        <v>578</v>
      </c>
      <c r="S342" s="176" t="s">
        <v>579</v>
      </c>
      <c r="T342" s="176" t="s">
        <v>42</v>
      </c>
      <c r="U342" s="624">
        <f t="shared" si="165"/>
        <v>0</v>
      </c>
      <c r="V342" s="624">
        <f t="shared" si="166"/>
        <v>0</v>
      </c>
      <c r="W342" s="657"/>
      <c r="X342" s="184"/>
      <c r="Y342" s="184"/>
      <c r="Z342" s="184" t="s">
        <v>43</v>
      </c>
      <c r="AA342" s="174"/>
    </row>
    <row r="343" spans="1:27">
      <c r="A343" s="218">
        <f>IF(ISERR(A342+1)=TRUE,1,A342+1)</f>
        <v>3</v>
      </c>
      <c r="B343" s="175" t="s">
        <v>580</v>
      </c>
      <c r="C343" s="175" t="s">
        <v>581</v>
      </c>
      <c r="D343" s="176" t="s">
        <v>582</v>
      </c>
      <c r="E343" s="177">
        <v>1</v>
      </c>
      <c r="F343" s="178" t="str">
        <f t="shared" si="185"/>
        <v/>
      </c>
      <c r="G343" s="179"/>
      <c r="H343" s="176" t="s">
        <v>45</v>
      </c>
      <c r="I343" s="655">
        <v>0.92300000000000004</v>
      </c>
      <c r="J343" s="176">
        <v>4</v>
      </c>
      <c r="K343" s="176">
        <v>80</v>
      </c>
      <c r="L343" s="176">
        <v>400</v>
      </c>
      <c r="M343" s="181">
        <v>774.17</v>
      </c>
      <c r="N343" s="182">
        <v>154.83000000000001</v>
      </c>
      <c r="O343" s="182">
        <v>929</v>
      </c>
      <c r="P343" s="183"/>
      <c r="Q343" s="183" t="str">
        <f t="shared" si="186"/>
        <v/>
      </c>
      <c r="R343" s="176" t="s">
        <v>583</v>
      </c>
      <c r="S343" s="176" t="s">
        <v>584</v>
      </c>
      <c r="T343" s="176" t="s">
        <v>42</v>
      </c>
      <c r="U343" s="624">
        <f t="shared" si="165"/>
        <v>0</v>
      </c>
      <c r="V343" s="624">
        <f t="shared" si="166"/>
        <v>0</v>
      </c>
      <c r="W343" s="657"/>
      <c r="X343" s="184"/>
      <c r="Y343" s="184"/>
      <c r="Z343" s="184" t="s">
        <v>43</v>
      </c>
      <c r="AA343" s="174"/>
    </row>
    <row r="344" spans="1:27" ht="21" thickBot="1">
      <c r="A344" s="218">
        <f>IF(ISERR(A343+1)=TRUE,1,A343+1)</f>
        <v>4</v>
      </c>
      <c r="B344" s="175" t="s">
        <v>585</v>
      </c>
      <c r="C344" s="175" t="s">
        <v>586</v>
      </c>
      <c r="D344" s="176" t="s">
        <v>587</v>
      </c>
      <c r="E344" s="177">
        <v>1</v>
      </c>
      <c r="F344" s="178" t="str">
        <f t="shared" si="185"/>
        <v/>
      </c>
      <c r="G344" s="179"/>
      <c r="H344" s="176" t="s">
        <v>41</v>
      </c>
      <c r="I344" s="655">
        <v>1.0720000000000001</v>
      </c>
      <c r="J344" s="176">
        <v>6</v>
      </c>
      <c r="K344" s="176">
        <v>150</v>
      </c>
      <c r="L344" s="176">
        <v>450</v>
      </c>
      <c r="M344" s="181">
        <v>880</v>
      </c>
      <c r="N344" s="182">
        <v>176</v>
      </c>
      <c r="O344" s="182">
        <v>1056</v>
      </c>
      <c r="P344" s="330"/>
      <c r="Q344" s="183" t="str">
        <f t="shared" si="186"/>
        <v/>
      </c>
      <c r="R344" s="176" t="s">
        <v>588</v>
      </c>
      <c r="S344" s="176" t="s">
        <v>589</v>
      </c>
      <c r="T344" s="176" t="s">
        <v>42</v>
      </c>
      <c r="U344" s="624">
        <f t="shared" si="165"/>
        <v>0</v>
      </c>
      <c r="V344" s="624">
        <f t="shared" si="166"/>
        <v>0</v>
      </c>
      <c r="W344" s="657"/>
      <c r="X344" s="184"/>
      <c r="Y344" s="184"/>
      <c r="Z344" s="184" t="s">
        <v>43</v>
      </c>
      <c r="AA344" s="174"/>
    </row>
    <row r="345" spans="1:27" s="599" customFormat="1" ht="26.25" thickBot="1">
      <c r="A345" s="331" t="s">
        <v>806</v>
      </c>
      <c r="B345" s="332"/>
      <c r="C345" s="332"/>
      <c r="D345" s="333"/>
      <c r="E345" s="333"/>
      <c r="F345" s="333"/>
      <c r="G345" s="334"/>
      <c r="H345" s="333" t="s">
        <v>40</v>
      </c>
      <c r="I345" s="333" t="s">
        <v>40</v>
      </c>
      <c r="J345" s="335" t="s">
        <v>40</v>
      </c>
      <c r="K345" s="335" t="s">
        <v>40</v>
      </c>
      <c r="L345" s="335" t="s">
        <v>40</v>
      </c>
      <c r="M345" s="336"/>
      <c r="N345" s="336"/>
      <c r="O345" s="337"/>
      <c r="P345" s="336"/>
      <c r="Q345" s="336"/>
      <c r="R345" s="336" t="s">
        <v>40</v>
      </c>
      <c r="S345" s="338"/>
      <c r="T345" s="337"/>
      <c r="U345" s="337" t="str">
        <f>IFERROR(G345*I345,"")</f>
        <v/>
      </c>
      <c r="V345" s="337" t="str">
        <f>IFERROR(G345/L345,"")</f>
        <v/>
      </c>
      <c r="W345" s="657" t="s">
        <v>40</v>
      </c>
      <c r="X345" s="339"/>
      <c r="Y345" s="339"/>
      <c r="Z345" s="339"/>
    </row>
    <row r="346" spans="1:27">
      <c r="A346" s="174">
        <v>1</v>
      </c>
      <c r="B346" s="298" t="s">
        <v>590</v>
      </c>
      <c r="C346" s="175" t="s">
        <v>591</v>
      </c>
      <c r="D346" s="177" t="s">
        <v>791</v>
      </c>
      <c r="E346" s="221">
        <v>1</v>
      </c>
      <c r="F346" s="178" t="str">
        <f t="shared" ref="F346:F348" si="187">IF(ISERROR(IF(G346/E346=0,"",G346/E346))=TRUE,"",IF(G346/E346=0,"",G346/E346))</f>
        <v/>
      </c>
      <c r="G346" s="179"/>
      <c r="H346" s="176" t="s">
        <v>45</v>
      </c>
      <c r="I346" s="655">
        <v>0.56999999999999995</v>
      </c>
      <c r="J346" s="176">
        <v>6</v>
      </c>
      <c r="K346" s="176">
        <v>72</v>
      </c>
      <c r="L346" s="176">
        <v>792</v>
      </c>
      <c r="M346" s="181">
        <v>1560</v>
      </c>
      <c r="N346" s="182">
        <v>312</v>
      </c>
      <c r="O346" s="182">
        <v>1872</v>
      </c>
      <c r="P346" s="183">
        <f t="shared" ref="P346:P348" si="188">ROUND(O346*1.6/10,0)*10</f>
        <v>3000</v>
      </c>
      <c r="Q346" s="183" t="str">
        <f t="shared" ref="Q346:Q348" si="189">IF(ISERR(IF(O346*G346=0,"",O346*G346))=TRUE,"",IF(O346*G346=0,"",O346*G346))</f>
        <v/>
      </c>
      <c r="R346" s="176" t="s">
        <v>592</v>
      </c>
      <c r="S346" s="176" t="s">
        <v>795</v>
      </c>
      <c r="T346" s="176" t="s">
        <v>42</v>
      </c>
      <c r="U346" s="624">
        <f t="shared" ref="U346:U359" si="190">IFERROR(G346*I346,"")</f>
        <v>0</v>
      </c>
      <c r="V346" s="624">
        <f t="shared" ref="V346:V359" si="191">IFERROR(G346/L346,"")</f>
        <v>0</v>
      </c>
      <c r="W346" s="657"/>
      <c r="X346" s="184" t="s">
        <v>593</v>
      </c>
      <c r="Y346" s="184"/>
      <c r="Z346" s="184" t="s">
        <v>47</v>
      </c>
      <c r="AA346" s="174"/>
    </row>
    <row r="347" spans="1:27" ht="39">
      <c r="A347" s="174">
        <v>2</v>
      </c>
      <c r="B347" s="298" t="s">
        <v>594</v>
      </c>
      <c r="C347" s="175" t="s">
        <v>595</v>
      </c>
      <c r="D347" s="176" t="s">
        <v>596</v>
      </c>
      <c r="E347" s="221">
        <v>1</v>
      </c>
      <c r="F347" s="178" t="str">
        <f t="shared" si="187"/>
        <v/>
      </c>
      <c r="G347" s="179"/>
      <c r="H347" s="176" t="s">
        <v>44</v>
      </c>
      <c r="I347" s="655">
        <v>0.55000000000000004</v>
      </c>
      <c r="J347" s="176">
        <v>6</v>
      </c>
      <c r="K347" s="176">
        <v>216</v>
      </c>
      <c r="L347" s="176">
        <v>864</v>
      </c>
      <c r="M347" s="181">
        <v>1560</v>
      </c>
      <c r="N347" s="182">
        <v>312</v>
      </c>
      <c r="O347" s="182">
        <v>1872</v>
      </c>
      <c r="P347" s="183">
        <f t="shared" si="188"/>
        <v>3000</v>
      </c>
      <c r="Q347" s="183" t="str">
        <f t="shared" si="189"/>
        <v/>
      </c>
      <c r="R347" s="176" t="s">
        <v>597</v>
      </c>
      <c r="S347" s="176" t="s">
        <v>598</v>
      </c>
      <c r="T347" s="176" t="s">
        <v>42</v>
      </c>
      <c r="U347" s="624">
        <f t="shared" si="190"/>
        <v>0</v>
      </c>
      <c r="V347" s="624">
        <f t="shared" si="191"/>
        <v>0</v>
      </c>
      <c r="W347" s="657"/>
      <c r="X347" s="184" t="s">
        <v>593</v>
      </c>
      <c r="Y347" s="184"/>
      <c r="Z347" s="184" t="s">
        <v>47</v>
      </c>
      <c r="AA347" s="174"/>
    </row>
    <row r="348" spans="1:27" ht="39.75" thickBot="1">
      <c r="A348" s="174">
        <v>4</v>
      </c>
      <c r="B348" s="298" t="s">
        <v>599</v>
      </c>
      <c r="C348" s="205" t="s">
        <v>600</v>
      </c>
      <c r="D348" s="176" t="s">
        <v>601</v>
      </c>
      <c r="E348" s="221">
        <v>1</v>
      </c>
      <c r="F348" s="178" t="str">
        <f t="shared" si="187"/>
        <v/>
      </c>
      <c r="G348" s="340"/>
      <c r="H348" s="176" t="s">
        <v>41</v>
      </c>
      <c r="I348" s="655">
        <v>0.26500000000000001</v>
      </c>
      <c r="J348" s="176">
        <v>12</v>
      </c>
      <c r="K348" s="176">
        <v>288</v>
      </c>
      <c r="L348" s="176">
        <v>1440</v>
      </c>
      <c r="M348" s="181">
        <v>1076.6666666666667</v>
      </c>
      <c r="N348" s="182">
        <v>215.33333333333334</v>
      </c>
      <c r="O348" s="182">
        <v>1292</v>
      </c>
      <c r="P348" s="183">
        <f t="shared" si="188"/>
        <v>2070</v>
      </c>
      <c r="Q348" s="183" t="str">
        <f t="shared" si="189"/>
        <v/>
      </c>
      <c r="R348" s="176" t="s">
        <v>602</v>
      </c>
      <c r="S348" s="176" t="s">
        <v>603</v>
      </c>
      <c r="T348" s="176" t="s">
        <v>42</v>
      </c>
      <c r="U348" s="624">
        <f t="shared" si="190"/>
        <v>0</v>
      </c>
      <c r="V348" s="624">
        <f t="shared" si="191"/>
        <v>0</v>
      </c>
      <c r="W348" s="657"/>
      <c r="X348" s="184" t="s">
        <v>593</v>
      </c>
      <c r="Y348" s="184"/>
      <c r="Z348" s="184" t="s">
        <v>47</v>
      </c>
      <c r="AA348" s="174"/>
    </row>
    <row r="349" spans="1:27" s="592" customFormat="1" ht="26.25" thickBot="1">
      <c r="A349" s="223" t="s">
        <v>1530</v>
      </c>
      <c r="B349" s="224"/>
      <c r="C349" s="224"/>
      <c r="D349" s="225"/>
      <c r="E349" s="225"/>
      <c r="F349" s="225"/>
      <c r="G349" s="226"/>
      <c r="H349" s="225" t="s">
        <v>40</v>
      </c>
      <c r="I349" s="225" t="s">
        <v>40</v>
      </c>
      <c r="J349" s="227" t="s">
        <v>40</v>
      </c>
      <c r="K349" s="227" t="s">
        <v>40</v>
      </c>
      <c r="L349" s="227" t="s">
        <v>40</v>
      </c>
      <c r="M349" s="228"/>
      <c r="N349" s="228"/>
      <c r="O349" s="229"/>
      <c r="P349" s="228"/>
      <c r="Q349" s="228"/>
      <c r="R349" s="228" t="s">
        <v>40</v>
      </c>
      <c r="S349" s="230"/>
      <c r="T349" s="229"/>
      <c r="U349" s="229" t="str">
        <f t="shared" si="190"/>
        <v/>
      </c>
      <c r="V349" s="229" t="str">
        <f t="shared" si="191"/>
        <v/>
      </c>
      <c r="W349" s="657" t="s">
        <v>40</v>
      </c>
      <c r="X349" s="231"/>
      <c r="Y349" s="231"/>
      <c r="Z349" s="231"/>
    </row>
    <row r="350" spans="1:27" s="600" customFormat="1" ht="25.5">
      <c r="A350" s="341" t="s">
        <v>882</v>
      </c>
      <c r="B350" s="342"/>
      <c r="C350" s="343"/>
      <c r="D350" s="343"/>
      <c r="E350" s="343"/>
      <c r="F350" s="343"/>
      <c r="G350" s="344"/>
      <c r="H350" s="345" t="s">
        <v>40</v>
      </c>
      <c r="I350" s="345" t="s">
        <v>40</v>
      </c>
      <c r="J350" s="346" t="s">
        <v>40</v>
      </c>
      <c r="K350" s="346" t="s">
        <v>40</v>
      </c>
      <c r="L350" s="346" t="s">
        <v>40</v>
      </c>
      <c r="M350" s="347"/>
      <c r="N350" s="347"/>
      <c r="O350" s="348"/>
      <c r="P350" s="347"/>
      <c r="Q350" s="347"/>
      <c r="R350" s="349" t="s">
        <v>40</v>
      </c>
      <c r="S350" s="350"/>
      <c r="T350" s="351"/>
      <c r="U350" s="352" t="str">
        <f t="shared" si="190"/>
        <v/>
      </c>
      <c r="V350" s="352" t="str">
        <f t="shared" si="191"/>
        <v/>
      </c>
      <c r="W350" s="657" t="s">
        <v>40</v>
      </c>
      <c r="X350" s="353"/>
      <c r="Y350" s="353"/>
      <c r="Z350" s="353"/>
    </row>
    <row r="351" spans="1:27" ht="39.75">
      <c r="A351" s="174">
        <v>1</v>
      </c>
      <c r="B351" s="298" t="s">
        <v>1073</v>
      </c>
      <c r="C351" s="175" t="s">
        <v>1531</v>
      </c>
      <c r="D351" s="176" t="s">
        <v>1074</v>
      </c>
      <c r="E351" s="177">
        <v>12</v>
      </c>
      <c r="F351" s="178" t="str">
        <f t="shared" ref="F351:F354" si="192">IF(ISERROR(IF(G351/E351=0,"",G351/E351))=TRUE,"",IF(G351/E351=0,"",G351/E351))</f>
        <v/>
      </c>
      <c r="G351" s="179"/>
      <c r="H351" s="176" t="s">
        <v>45</v>
      </c>
      <c r="I351" s="655">
        <v>0.34</v>
      </c>
      <c r="J351" s="176">
        <v>12</v>
      </c>
      <c r="K351" s="176">
        <v>300</v>
      </c>
      <c r="L351" s="176">
        <v>1500</v>
      </c>
      <c r="M351" s="181">
        <v>500.83333333333331</v>
      </c>
      <c r="N351" s="182">
        <v>100.16666666666667</v>
      </c>
      <c r="O351" s="182">
        <v>601</v>
      </c>
      <c r="P351" s="183">
        <f t="shared" ref="P351" si="193">ROUND(O351*1.6/10,0)*10</f>
        <v>960</v>
      </c>
      <c r="Q351" s="183" t="str">
        <f t="shared" ref="Q351:Q354" si="194">IF(ISERR(IF(O351*G351=0,"",O351*G351))=TRUE,"",IF(O351*G351=0,"",O351*G351))</f>
        <v/>
      </c>
      <c r="R351" s="176" t="s">
        <v>604</v>
      </c>
      <c r="S351" s="176" t="s">
        <v>1044</v>
      </c>
      <c r="T351" s="176" t="s">
        <v>42</v>
      </c>
      <c r="U351" s="624">
        <f t="shared" si="190"/>
        <v>0</v>
      </c>
      <c r="V351" s="624">
        <f t="shared" si="191"/>
        <v>0</v>
      </c>
      <c r="W351" s="657"/>
      <c r="X351" s="184"/>
      <c r="Y351" s="184"/>
      <c r="Z351" s="184" t="s">
        <v>47</v>
      </c>
      <c r="AA351" s="174"/>
    </row>
    <row r="352" spans="1:27">
      <c r="A352" s="174">
        <v>2</v>
      </c>
      <c r="B352" s="298" t="s">
        <v>1075</v>
      </c>
      <c r="C352" s="175" t="s">
        <v>1532</v>
      </c>
      <c r="D352" s="354" t="s">
        <v>1037</v>
      </c>
      <c r="E352" s="177">
        <v>12</v>
      </c>
      <c r="F352" s="178" t="str">
        <f t="shared" si="192"/>
        <v/>
      </c>
      <c r="G352" s="179"/>
      <c r="H352" s="176" t="s">
        <v>45</v>
      </c>
      <c r="I352" s="655">
        <v>0.34</v>
      </c>
      <c r="J352" s="176">
        <v>12</v>
      </c>
      <c r="K352" s="176">
        <v>300</v>
      </c>
      <c r="L352" s="176">
        <v>1500</v>
      </c>
      <c r="M352" s="181">
        <v>575.83333333333337</v>
      </c>
      <c r="N352" s="182">
        <v>115.16666666666667</v>
      </c>
      <c r="O352" s="182">
        <v>691</v>
      </c>
      <c r="P352" s="183">
        <f>ROUND(O352*1.6/10,0)*10</f>
        <v>1110</v>
      </c>
      <c r="Q352" s="183" t="str">
        <f t="shared" si="194"/>
        <v/>
      </c>
      <c r="R352" s="176" t="s">
        <v>606</v>
      </c>
      <c r="S352" s="176" t="s">
        <v>988</v>
      </c>
      <c r="T352" s="176" t="s">
        <v>42</v>
      </c>
      <c r="U352" s="624">
        <f t="shared" si="190"/>
        <v>0</v>
      </c>
      <c r="V352" s="624">
        <f t="shared" si="191"/>
        <v>0</v>
      </c>
      <c r="W352" s="657"/>
      <c r="X352" s="184"/>
      <c r="Y352" s="184"/>
      <c r="Z352" s="184" t="s">
        <v>47</v>
      </c>
      <c r="AA352" s="174"/>
    </row>
    <row r="353" spans="1:27">
      <c r="A353" s="174">
        <v>3</v>
      </c>
      <c r="B353" s="298" t="s">
        <v>1076</v>
      </c>
      <c r="C353" s="175" t="s">
        <v>1533</v>
      </c>
      <c r="D353" s="176" t="s">
        <v>1077</v>
      </c>
      <c r="E353" s="177">
        <v>6</v>
      </c>
      <c r="F353" s="178" t="str">
        <f t="shared" si="192"/>
        <v/>
      </c>
      <c r="G353" s="179"/>
      <c r="H353" s="176" t="s">
        <v>45</v>
      </c>
      <c r="I353" s="655">
        <v>1.087</v>
      </c>
      <c r="J353" s="176">
        <v>6</v>
      </c>
      <c r="K353" s="176">
        <v>108</v>
      </c>
      <c r="L353" s="176">
        <v>432</v>
      </c>
      <c r="M353" s="181">
        <v>1125.8333333333333</v>
      </c>
      <c r="N353" s="182">
        <v>225.16666666666666</v>
      </c>
      <c r="O353" s="182">
        <v>1351</v>
      </c>
      <c r="P353" s="183">
        <f t="shared" ref="P353:P354" si="195">ROUND(O353*1.6/10,0)*10</f>
        <v>2160</v>
      </c>
      <c r="Q353" s="183" t="str">
        <f t="shared" si="194"/>
        <v/>
      </c>
      <c r="R353" s="176" t="s">
        <v>608</v>
      </c>
      <c r="S353" s="176" t="s">
        <v>1044</v>
      </c>
      <c r="T353" s="176" t="s">
        <v>42</v>
      </c>
      <c r="U353" s="624">
        <f t="shared" si="190"/>
        <v>0</v>
      </c>
      <c r="V353" s="624">
        <f t="shared" si="191"/>
        <v>0</v>
      </c>
      <c r="W353" s="657"/>
      <c r="X353" s="184"/>
      <c r="Y353" s="184"/>
      <c r="Z353" s="184" t="s">
        <v>47</v>
      </c>
      <c r="AA353" s="174"/>
    </row>
    <row r="354" spans="1:27">
      <c r="A354" s="174">
        <v>4</v>
      </c>
      <c r="B354" s="298" t="s">
        <v>1078</v>
      </c>
      <c r="C354" s="175" t="s">
        <v>1532</v>
      </c>
      <c r="D354" s="176" t="s">
        <v>1079</v>
      </c>
      <c r="E354" s="177">
        <v>6</v>
      </c>
      <c r="F354" s="178" t="str">
        <f t="shared" si="192"/>
        <v/>
      </c>
      <c r="G354" s="179"/>
      <c r="H354" s="176" t="s">
        <v>45</v>
      </c>
      <c r="I354" s="655">
        <v>1.087</v>
      </c>
      <c r="J354" s="176">
        <v>6</v>
      </c>
      <c r="K354" s="176">
        <v>108</v>
      </c>
      <c r="L354" s="176">
        <v>432</v>
      </c>
      <c r="M354" s="181">
        <v>1368.3333333333333</v>
      </c>
      <c r="N354" s="182">
        <v>273.66666666666669</v>
      </c>
      <c r="O354" s="182">
        <v>1642</v>
      </c>
      <c r="P354" s="183">
        <f t="shared" si="195"/>
        <v>2630</v>
      </c>
      <c r="Q354" s="183" t="str">
        <f t="shared" si="194"/>
        <v/>
      </c>
      <c r="R354" s="176" t="s">
        <v>609</v>
      </c>
      <c r="S354" s="176" t="s">
        <v>988</v>
      </c>
      <c r="T354" s="176" t="s">
        <v>42</v>
      </c>
      <c r="U354" s="624">
        <f t="shared" si="190"/>
        <v>0</v>
      </c>
      <c r="V354" s="624">
        <f t="shared" si="191"/>
        <v>0</v>
      </c>
      <c r="W354" s="657"/>
      <c r="X354" s="184"/>
      <c r="Y354" s="184"/>
      <c r="Z354" s="184" t="s">
        <v>47</v>
      </c>
      <c r="AA354" s="174"/>
    </row>
    <row r="355" spans="1:27" s="601" customFormat="1" ht="25.5">
      <c r="A355" s="355" t="s">
        <v>883</v>
      </c>
      <c r="B355" s="356"/>
      <c r="C355" s="357"/>
      <c r="D355" s="358"/>
      <c r="E355" s="358"/>
      <c r="F355" s="358"/>
      <c r="G355" s="359"/>
      <c r="H355" s="358" t="s">
        <v>40</v>
      </c>
      <c r="I355" s="358" t="s">
        <v>40</v>
      </c>
      <c r="J355" s="360" t="s">
        <v>40</v>
      </c>
      <c r="K355" s="360" t="s">
        <v>40</v>
      </c>
      <c r="L355" s="360" t="s">
        <v>40</v>
      </c>
      <c r="M355" s="361"/>
      <c r="N355" s="361"/>
      <c r="O355" s="362"/>
      <c r="P355" s="361"/>
      <c r="Q355" s="361"/>
      <c r="R355" s="363" t="s">
        <v>40</v>
      </c>
      <c r="S355" s="364"/>
      <c r="T355" s="362"/>
      <c r="U355" s="362" t="str">
        <f t="shared" si="190"/>
        <v/>
      </c>
      <c r="V355" s="362" t="str">
        <f t="shared" si="191"/>
        <v/>
      </c>
      <c r="W355" s="657" t="s">
        <v>40</v>
      </c>
      <c r="X355" s="365"/>
      <c r="Y355" s="365"/>
      <c r="Z355" s="365"/>
    </row>
    <row r="356" spans="1:27" ht="60" customHeight="1">
      <c r="A356" s="174">
        <v>1</v>
      </c>
      <c r="B356" s="298" t="s">
        <v>1080</v>
      </c>
      <c r="C356" s="175" t="s">
        <v>1534</v>
      </c>
      <c r="D356" s="180" t="s">
        <v>1038</v>
      </c>
      <c r="E356" s="177">
        <v>12</v>
      </c>
      <c r="F356" s="178" t="str">
        <f t="shared" ref="F356:F359" si="196">IF(ISERROR(IF(G356/E356=0,"",G356/E356))=TRUE,"",IF(G356/E356=0,"",G356/E356))</f>
        <v/>
      </c>
      <c r="G356" s="179"/>
      <c r="H356" s="176" t="s">
        <v>45</v>
      </c>
      <c r="I356" s="655">
        <v>0.35</v>
      </c>
      <c r="J356" s="176">
        <v>12</v>
      </c>
      <c r="K356" s="176">
        <v>300</v>
      </c>
      <c r="L356" s="176">
        <v>1500</v>
      </c>
      <c r="M356" s="181">
        <v>570.83333333333337</v>
      </c>
      <c r="N356" s="182">
        <v>114.16666666666666</v>
      </c>
      <c r="O356" s="182">
        <v>685</v>
      </c>
      <c r="P356" s="183">
        <f t="shared" ref="P356:P359" si="197">ROUND(O356*1.6/10,0)*10</f>
        <v>1100</v>
      </c>
      <c r="Q356" s="183" t="str">
        <f t="shared" ref="Q356:Q359" si="198">IF(ISERR(IF(O356*G356=0,"",O356*G356))=TRUE,"",IF(O356*G356=0,"",O356*G356))</f>
        <v/>
      </c>
      <c r="R356" s="176" t="s">
        <v>610</v>
      </c>
      <c r="S356" s="176" t="s">
        <v>1044</v>
      </c>
      <c r="T356" s="176" t="s">
        <v>42</v>
      </c>
      <c r="U356" s="624">
        <f t="shared" si="190"/>
        <v>0</v>
      </c>
      <c r="V356" s="624">
        <f t="shared" si="191"/>
        <v>0</v>
      </c>
      <c r="W356" s="657"/>
      <c r="X356" s="184"/>
      <c r="Y356" s="184"/>
      <c r="Z356" s="184" t="s">
        <v>47</v>
      </c>
      <c r="AA356" s="174"/>
    </row>
    <row r="357" spans="1:27" ht="60" customHeight="1">
      <c r="A357" s="174">
        <v>2</v>
      </c>
      <c r="B357" s="298" t="s">
        <v>612</v>
      </c>
      <c r="C357" s="175" t="s">
        <v>1535</v>
      </c>
      <c r="D357" s="176" t="s">
        <v>1213</v>
      </c>
      <c r="E357" s="177">
        <v>12</v>
      </c>
      <c r="F357" s="178" t="str">
        <f t="shared" si="196"/>
        <v/>
      </c>
      <c r="G357" s="179"/>
      <c r="H357" s="176" t="s">
        <v>45</v>
      </c>
      <c r="I357" s="655">
        <v>0.35</v>
      </c>
      <c r="J357" s="176">
        <v>12</v>
      </c>
      <c r="K357" s="176">
        <v>300</v>
      </c>
      <c r="L357" s="176">
        <v>1500</v>
      </c>
      <c r="M357" s="181">
        <v>655.83333333333326</v>
      </c>
      <c r="N357" s="182">
        <v>131.16666666666669</v>
      </c>
      <c r="O357" s="182">
        <v>787</v>
      </c>
      <c r="P357" s="183">
        <f t="shared" si="197"/>
        <v>1260</v>
      </c>
      <c r="Q357" s="183" t="str">
        <f t="shared" si="198"/>
        <v/>
      </c>
      <c r="R357" s="176" t="s">
        <v>613</v>
      </c>
      <c r="S357" s="176" t="s">
        <v>988</v>
      </c>
      <c r="T357" s="176" t="s">
        <v>42</v>
      </c>
      <c r="U357" s="624">
        <f t="shared" si="190"/>
        <v>0</v>
      </c>
      <c r="V357" s="624">
        <f t="shared" si="191"/>
        <v>0</v>
      </c>
      <c r="W357" s="657"/>
      <c r="X357" s="184"/>
      <c r="Y357" s="184"/>
      <c r="Z357" s="184" t="s">
        <v>47</v>
      </c>
      <c r="AA357" s="174"/>
    </row>
    <row r="358" spans="1:27" ht="60" customHeight="1">
      <c r="A358" s="174">
        <v>4</v>
      </c>
      <c r="B358" s="298" t="s">
        <v>614</v>
      </c>
      <c r="C358" s="175" t="s">
        <v>1536</v>
      </c>
      <c r="D358" s="180" t="s">
        <v>1272</v>
      </c>
      <c r="E358" s="177">
        <v>6</v>
      </c>
      <c r="F358" s="178" t="str">
        <f t="shared" si="196"/>
        <v/>
      </c>
      <c r="G358" s="179"/>
      <c r="H358" s="176" t="s">
        <v>45</v>
      </c>
      <c r="I358" s="655">
        <v>1.0669999999999999</v>
      </c>
      <c r="J358" s="176">
        <v>6</v>
      </c>
      <c r="K358" s="176">
        <v>108</v>
      </c>
      <c r="L358" s="176">
        <v>432</v>
      </c>
      <c r="M358" s="181">
        <v>1282.5</v>
      </c>
      <c r="N358" s="182">
        <v>256.5</v>
      </c>
      <c r="O358" s="182">
        <v>1539</v>
      </c>
      <c r="P358" s="183">
        <f t="shared" si="197"/>
        <v>2460</v>
      </c>
      <c r="Q358" s="183" t="str">
        <f t="shared" si="198"/>
        <v/>
      </c>
      <c r="R358" s="176" t="s">
        <v>615</v>
      </c>
      <c r="S358" s="176" t="s">
        <v>1044</v>
      </c>
      <c r="T358" s="176" t="s">
        <v>42</v>
      </c>
      <c r="U358" s="624">
        <f t="shared" si="190"/>
        <v>0</v>
      </c>
      <c r="V358" s="624">
        <f t="shared" si="191"/>
        <v>0</v>
      </c>
      <c r="W358" s="657"/>
      <c r="X358" s="184"/>
      <c r="Y358" s="184"/>
      <c r="Z358" s="184" t="s">
        <v>47</v>
      </c>
      <c r="AA358" s="174"/>
    </row>
    <row r="359" spans="1:27" ht="60" customHeight="1" thickBot="1">
      <c r="A359" s="174">
        <v>5</v>
      </c>
      <c r="B359" s="298" t="s">
        <v>1214</v>
      </c>
      <c r="C359" s="175" t="s">
        <v>1535</v>
      </c>
      <c r="D359" s="176" t="s">
        <v>1215</v>
      </c>
      <c r="E359" s="177">
        <v>6</v>
      </c>
      <c r="F359" s="178" t="str">
        <f t="shared" si="196"/>
        <v/>
      </c>
      <c r="G359" s="179"/>
      <c r="H359" s="176" t="s">
        <v>45</v>
      </c>
      <c r="I359" s="655">
        <v>1.0669999999999999</v>
      </c>
      <c r="J359" s="176">
        <v>6</v>
      </c>
      <c r="K359" s="176">
        <v>108</v>
      </c>
      <c r="L359" s="176">
        <v>432</v>
      </c>
      <c r="M359" s="181">
        <v>1560</v>
      </c>
      <c r="N359" s="182">
        <v>312</v>
      </c>
      <c r="O359" s="182">
        <v>1872</v>
      </c>
      <c r="P359" s="678">
        <f t="shared" si="197"/>
        <v>3000</v>
      </c>
      <c r="Q359" s="183" t="str">
        <f t="shared" si="198"/>
        <v/>
      </c>
      <c r="R359" s="176" t="s">
        <v>616</v>
      </c>
      <c r="S359" s="176" t="s">
        <v>988</v>
      </c>
      <c r="T359" s="176" t="s">
        <v>42</v>
      </c>
      <c r="U359" s="624">
        <f t="shared" si="190"/>
        <v>0</v>
      </c>
      <c r="V359" s="624">
        <f t="shared" si="191"/>
        <v>0</v>
      </c>
      <c r="W359" s="657"/>
      <c r="X359" s="375"/>
      <c r="Y359" s="375"/>
      <c r="Z359" s="375" t="s">
        <v>47</v>
      </c>
      <c r="AA359" s="174"/>
    </row>
    <row r="360" spans="1:27" s="644" customFormat="1" ht="26.25" thickBot="1">
      <c r="A360" s="635" t="s">
        <v>1537</v>
      </c>
      <c r="B360" s="636"/>
      <c r="C360" s="636"/>
      <c r="D360" s="637"/>
      <c r="E360" s="637"/>
      <c r="F360" s="637"/>
      <c r="G360" s="638"/>
      <c r="H360" s="637"/>
      <c r="I360" s="637"/>
      <c r="J360" s="639"/>
      <c r="K360" s="639"/>
      <c r="L360" s="639"/>
      <c r="M360" s="640"/>
      <c r="N360" s="640"/>
      <c r="O360" s="641"/>
      <c r="P360" s="640"/>
      <c r="Q360" s="640"/>
      <c r="R360" s="640"/>
      <c r="S360" s="642"/>
      <c r="T360" s="641"/>
      <c r="U360" s="641"/>
      <c r="V360" s="641"/>
      <c r="W360" s="184"/>
      <c r="X360" s="643"/>
      <c r="Y360" s="643"/>
      <c r="Z360" s="643"/>
    </row>
    <row r="361" spans="1:27" ht="40.5">
      <c r="A361" s="174">
        <v>1</v>
      </c>
      <c r="B361" s="175" t="s">
        <v>899</v>
      </c>
      <c r="C361" s="175" t="s">
        <v>1538</v>
      </c>
      <c r="D361" s="176" t="s">
        <v>900</v>
      </c>
      <c r="E361" s="177">
        <v>1</v>
      </c>
      <c r="F361" s="178" t="str">
        <f t="shared" ref="F361:F365" si="199">IF(ISERROR(IF(G361/E361=0,"",G361/E361))=TRUE,"",IF(G361/E361=0,"",G361/E361))</f>
        <v/>
      </c>
      <c r="G361" s="179"/>
      <c r="H361" s="176" t="s">
        <v>45</v>
      </c>
      <c r="I361" s="655">
        <v>0.35</v>
      </c>
      <c r="J361" s="176">
        <v>12</v>
      </c>
      <c r="K361" s="176">
        <v>300</v>
      </c>
      <c r="L361" s="176">
        <v>1500</v>
      </c>
      <c r="M361" s="181">
        <v>570.83333333333337</v>
      </c>
      <c r="N361" s="182">
        <v>114.16666666666666</v>
      </c>
      <c r="O361" s="182">
        <v>685</v>
      </c>
      <c r="P361" s="183">
        <f t="shared" ref="P361:P365" si="200">ROUND(O361*1.6/10,0)*10</f>
        <v>1100</v>
      </c>
      <c r="Q361" s="183" t="str">
        <f t="shared" ref="Q361:Q365" si="201">IF(ISERR(IF(O361*G361=0,"",O361*G361))=TRUE,"",IF(O361*G361=0,"",O361*G361))</f>
        <v/>
      </c>
      <c r="R361" s="176" t="s">
        <v>901</v>
      </c>
      <c r="S361" s="176" t="s">
        <v>902</v>
      </c>
      <c r="T361" s="176" t="s">
        <v>42</v>
      </c>
      <c r="U361" s="624">
        <f t="shared" ref="U361:U365" si="202">IFERROR(G361*I361,"")</f>
        <v>0</v>
      </c>
      <c r="V361" s="624">
        <f t="shared" ref="V361:V365" si="203">IFERROR(G361/L361,"")</f>
        <v>0</v>
      </c>
      <c r="W361" s="657"/>
      <c r="X361" s="184"/>
      <c r="Y361" s="184"/>
      <c r="Z361" s="184" t="s">
        <v>47</v>
      </c>
      <c r="AA361" s="174"/>
    </row>
    <row r="362" spans="1:27" ht="40.5">
      <c r="A362" s="174">
        <v>2</v>
      </c>
      <c r="B362" s="175" t="s">
        <v>903</v>
      </c>
      <c r="C362" s="175" t="s">
        <v>1539</v>
      </c>
      <c r="D362" s="176" t="s">
        <v>904</v>
      </c>
      <c r="E362" s="177">
        <v>1</v>
      </c>
      <c r="F362" s="178" t="str">
        <f t="shared" si="199"/>
        <v/>
      </c>
      <c r="G362" s="179"/>
      <c r="H362" s="176" t="s">
        <v>45</v>
      </c>
      <c r="I362" s="655">
        <v>0.35</v>
      </c>
      <c r="J362" s="176">
        <v>12</v>
      </c>
      <c r="K362" s="176">
        <v>300</v>
      </c>
      <c r="L362" s="176">
        <v>1200</v>
      </c>
      <c r="M362" s="181">
        <v>655.83333333333326</v>
      </c>
      <c r="N362" s="182">
        <v>131.16666666666669</v>
      </c>
      <c r="O362" s="182">
        <v>787</v>
      </c>
      <c r="P362" s="183">
        <f t="shared" si="200"/>
        <v>1260</v>
      </c>
      <c r="Q362" s="183" t="str">
        <f t="shared" si="201"/>
        <v/>
      </c>
      <c r="R362" s="176" t="s">
        <v>905</v>
      </c>
      <c r="S362" s="176" t="s">
        <v>906</v>
      </c>
      <c r="T362" s="176" t="s">
        <v>42</v>
      </c>
      <c r="U362" s="624">
        <f t="shared" si="202"/>
        <v>0</v>
      </c>
      <c r="V362" s="624">
        <f t="shared" si="203"/>
        <v>0</v>
      </c>
      <c r="W362" s="657"/>
      <c r="X362" s="184"/>
      <c r="Y362" s="184"/>
      <c r="Z362" s="184" t="s">
        <v>47</v>
      </c>
      <c r="AA362" s="174"/>
    </row>
    <row r="363" spans="1:27" ht="40.5">
      <c r="A363" s="174">
        <v>3</v>
      </c>
      <c r="B363" s="175" t="s">
        <v>907</v>
      </c>
      <c r="C363" s="175" t="s">
        <v>1540</v>
      </c>
      <c r="D363" s="176" t="s">
        <v>908</v>
      </c>
      <c r="E363" s="177">
        <v>1</v>
      </c>
      <c r="F363" s="178" t="str">
        <f t="shared" si="199"/>
        <v/>
      </c>
      <c r="G363" s="179"/>
      <c r="H363" s="176" t="s">
        <v>45</v>
      </c>
      <c r="I363" s="655">
        <v>0.13600000000000001</v>
      </c>
      <c r="J363" s="176">
        <v>12</v>
      </c>
      <c r="K363" s="176">
        <v>396</v>
      </c>
      <c r="L363" s="176">
        <v>3168</v>
      </c>
      <c r="M363" s="181">
        <v>958.33333333333326</v>
      </c>
      <c r="N363" s="182">
        <v>191.66666666666669</v>
      </c>
      <c r="O363" s="182">
        <v>1150</v>
      </c>
      <c r="P363" s="183">
        <f t="shared" si="200"/>
        <v>1840</v>
      </c>
      <c r="Q363" s="183" t="str">
        <f t="shared" si="201"/>
        <v/>
      </c>
      <c r="R363" s="176" t="s">
        <v>909</v>
      </c>
      <c r="S363" s="176" t="s">
        <v>910</v>
      </c>
      <c r="T363" s="176" t="s">
        <v>42</v>
      </c>
      <c r="U363" s="624">
        <f t="shared" si="202"/>
        <v>0</v>
      </c>
      <c r="V363" s="624">
        <f t="shared" si="203"/>
        <v>0</v>
      </c>
      <c r="W363" s="657"/>
      <c r="X363" s="184"/>
      <c r="Y363" s="184"/>
      <c r="Z363" s="184" t="s">
        <v>47</v>
      </c>
      <c r="AA363" s="174"/>
    </row>
    <row r="364" spans="1:27" ht="40.5">
      <c r="A364" s="174">
        <v>4</v>
      </c>
      <c r="B364" s="175" t="s">
        <v>911</v>
      </c>
      <c r="C364" s="175" t="s">
        <v>1541</v>
      </c>
      <c r="D364" s="176" t="s">
        <v>912</v>
      </c>
      <c r="E364" s="177">
        <v>1</v>
      </c>
      <c r="F364" s="178" t="str">
        <f t="shared" si="199"/>
        <v/>
      </c>
      <c r="G364" s="179"/>
      <c r="H364" s="176" t="s">
        <v>45</v>
      </c>
      <c r="I364" s="655">
        <v>1.087</v>
      </c>
      <c r="J364" s="176">
        <v>6</v>
      </c>
      <c r="K364" s="176">
        <v>108</v>
      </c>
      <c r="L364" s="176">
        <v>432</v>
      </c>
      <c r="M364" s="181">
        <v>1282.5</v>
      </c>
      <c r="N364" s="182">
        <v>256.5</v>
      </c>
      <c r="O364" s="182">
        <v>1539</v>
      </c>
      <c r="P364" s="183">
        <f t="shared" si="200"/>
        <v>2460</v>
      </c>
      <c r="Q364" s="183" t="str">
        <f t="shared" si="201"/>
        <v/>
      </c>
      <c r="R364" s="176" t="s">
        <v>913</v>
      </c>
      <c r="S364" s="176" t="s">
        <v>902</v>
      </c>
      <c r="T364" s="176" t="s">
        <v>42</v>
      </c>
      <c r="U364" s="624">
        <f t="shared" si="202"/>
        <v>0</v>
      </c>
      <c r="V364" s="624">
        <f t="shared" si="203"/>
        <v>0</v>
      </c>
      <c r="W364" s="657"/>
      <c r="X364" s="184"/>
      <c r="Y364" s="184"/>
      <c r="Z364" s="184" t="s">
        <v>47</v>
      </c>
      <c r="AA364" s="174"/>
    </row>
    <row r="365" spans="1:27" ht="41.25" thickBot="1">
      <c r="A365" s="174">
        <v>5</v>
      </c>
      <c r="B365" s="175" t="s">
        <v>914</v>
      </c>
      <c r="C365" s="175" t="s">
        <v>1539</v>
      </c>
      <c r="D365" s="176" t="s">
        <v>915</v>
      </c>
      <c r="E365" s="177">
        <v>1</v>
      </c>
      <c r="F365" s="178" t="str">
        <f t="shared" si="199"/>
        <v/>
      </c>
      <c r="G365" s="179"/>
      <c r="H365" s="176" t="s">
        <v>45</v>
      </c>
      <c r="I365" s="655">
        <v>1.087</v>
      </c>
      <c r="J365" s="176">
        <v>6</v>
      </c>
      <c r="K365" s="176">
        <v>108</v>
      </c>
      <c r="L365" s="176">
        <v>432</v>
      </c>
      <c r="M365" s="182">
        <v>1560</v>
      </c>
      <c r="N365" s="182">
        <v>312</v>
      </c>
      <c r="O365" s="182">
        <v>1872</v>
      </c>
      <c r="P365" s="183">
        <f t="shared" si="200"/>
        <v>3000</v>
      </c>
      <c r="Q365" s="183" t="str">
        <f t="shared" si="201"/>
        <v/>
      </c>
      <c r="R365" s="176" t="s">
        <v>916</v>
      </c>
      <c r="S365" s="176" t="s">
        <v>906</v>
      </c>
      <c r="T365" s="176" t="s">
        <v>42</v>
      </c>
      <c r="U365" s="624">
        <f t="shared" si="202"/>
        <v>0</v>
      </c>
      <c r="V365" s="624">
        <f t="shared" si="203"/>
        <v>0</v>
      </c>
      <c r="W365" s="657"/>
      <c r="X365" s="184"/>
      <c r="Y365" s="184"/>
      <c r="Z365" s="184" t="s">
        <v>47</v>
      </c>
      <c r="AA365" s="174"/>
    </row>
    <row r="366" spans="1:27" s="602" customFormat="1" ht="26.25" thickBot="1">
      <c r="A366" s="545" t="s">
        <v>884</v>
      </c>
      <c r="B366" s="546"/>
      <c r="C366" s="546"/>
      <c r="D366" s="547"/>
      <c r="E366" s="547"/>
      <c r="F366" s="547"/>
      <c r="G366" s="548"/>
      <c r="H366" s="547"/>
      <c r="I366" s="547"/>
      <c r="J366" s="549"/>
      <c r="K366" s="549"/>
      <c r="L366" s="549"/>
      <c r="M366" s="550"/>
      <c r="N366" s="550"/>
      <c r="O366" s="551"/>
      <c r="P366" s="550"/>
      <c r="Q366" s="550"/>
      <c r="R366" s="550"/>
      <c r="S366" s="552"/>
      <c r="T366" s="551"/>
      <c r="U366" s="551"/>
      <c r="V366" s="551"/>
      <c r="W366" s="657"/>
      <c r="X366" s="553"/>
      <c r="Y366" s="553"/>
      <c r="Z366" s="553"/>
    </row>
    <row r="367" spans="1:27">
      <c r="A367" s="174">
        <v>1</v>
      </c>
      <c r="B367" s="298" t="s">
        <v>1216</v>
      </c>
      <c r="C367" s="175" t="s">
        <v>1542</v>
      </c>
      <c r="D367" s="176" t="s">
        <v>1217</v>
      </c>
      <c r="E367" s="177">
        <v>1</v>
      </c>
      <c r="F367" s="178" t="str">
        <f t="shared" ref="F367:F371" si="204">IF(ISERROR(IF(G367/E367=0,"",G367/E367))=TRUE,"",IF(G367/E367=0,"",G367/E367))</f>
        <v/>
      </c>
      <c r="G367" s="179"/>
      <c r="H367" s="176" t="s">
        <v>45</v>
      </c>
      <c r="I367" s="655">
        <v>0.35</v>
      </c>
      <c r="J367" s="176">
        <v>12</v>
      </c>
      <c r="K367" s="176">
        <v>300</v>
      </c>
      <c r="L367" s="176">
        <v>1500</v>
      </c>
      <c r="M367" s="181">
        <v>570.83333333333337</v>
      </c>
      <c r="N367" s="182">
        <v>114.16666666666666</v>
      </c>
      <c r="O367" s="182">
        <v>685</v>
      </c>
      <c r="P367" s="678">
        <f>ROUND(O367*1.6/10,0)*10</f>
        <v>1100</v>
      </c>
      <c r="Q367" s="183" t="str">
        <f t="shared" ref="Q367:Q371" si="205">IF(ISERR(IF(O367*G367=0,"",O367*G367))=TRUE,"",IF(O367*G367=0,"",O367*G367))</f>
        <v/>
      </c>
      <c r="R367" s="176" t="s">
        <v>737</v>
      </c>
      <c r="S367" s="176" t="s">
        <v>1044</v>
      </c>
      <c r="T367" s="176" t="s">
        <v>42</v>
      </c>
      <c r="U367" s="624">
        <f t="shared" ref="U367:U371" si="206">IFERROR(G367*I367,"")</f>
        <v>0</v>
      </c>
      <c r="V367" s="624">
        <f t="shared" ref="V367:V371" si="207">IFERROR(G367/L367,"")</f>
        <v>0</v>
      </c>
      <c r="W367" s="657"/>
      <c r="X367" s="375"/>
      <c r="Y367" s="375"/>
      <c r="Z367" s="375" t="s">
        <v>47</v>
      </c>
      <c r="AA367" s="174"/>
    </row>
    <row r="368" spans="1:27">
      <c r="A368" s="174">
        <v>2</v>
      </c>
      <c r="B368" s="175" t="s">
        <v>1218</v>
      </c>
      <c r="C368" s="175" t="s">
        <v>1543</v>
      </c>
      <c r="D368" s="176" t="s">
        <v>1219</v>
      </c>
      <c r="E368" s="177">
        <v>1</v>
      </c>
      <c r="F368" s="178" t="str">
        <f t="shared" si="204"/>
        <v/>
      </c>
      <c r="G368" s="179"/>
      <c r="H368" s="176" t="s">
        <v>45</v>
      </c>
      <c r="I368" s="655">
        <v>0.35</v>
      </c>
      <c r="J368" s="176">
        <v>12</v>
      </c>
      <c r="K368" s="176">
        <v>300</v>
      </c>
      <c r="L368" s="176">
        <v>1500</v>
      </c>
      <c r="M368" s="181">
        <v>655.83333333333326</v>
      </c>
      <c r="N368" s="182">
        <v>131.16666666666669</v>
      </c>
      <c r="O368" s="182">
        <v>787</v>
      </c>
      <c r="P368" s="678">
        <f>ROUND(O368*1.6/10,0)*10</f>
        <v>1260</v>
      </c>
      <c r="Q368" s="183" t="str">
        <f t="shared" si="205"/>
        <v/>
      </c>
      <c r="R368" s="176" t="s">
        <v>738</v>
      </c>
      <c r="S368" s="176" t="s">
        <v>988</v>
      </c>
      <c r="T368" s="176" t="s">
        <v>42</v>
      </c>
      <c r="U368" s="624">
        <f t="shared" si="206"/>
        <v>0</v>
      </c>
      <c r="V368" s="624">
        <f t="shared" si="207"/>
        <v>0</v>
      </c>
      <c r="W368" s="657"/>
      <c r="X368" s="375"/>
      <c r="Y368" s="375"/>
      <c r="Z368" s="375" t="s">
        <v>47</v>
      </c>
      <c r="AA368" s="174"/>
    </row>
    <row r="369" spans="1:27" ht="39.75">
      <c r="A369" s="174">
        <v>3</v>
      </c>
      <c r="B369" s="175" t="s">
        <v>1273</v>
      </c>
      <c r="C369" s="175" t="s">
        <v>1544</v>
      </c>
      <c r="D369" s="176" t="s">
        <v>1274</v>
      </c>
      <c r="E369" s="177">
        <v>1</v>
      </c>
      <c r="F369" s="178" t="str">
        <f t="shared" si="204"/>
        <v/>
      </c>
      <c r="G369" s="179"/>
      <c r="H369" s="176" t="s">
        <v>41</v>
      </c>
      <c r="I369" s="655">
        <v>0.23799999999999999</v>
      </c>
      <c r="J369" s="176">
        <v>6</v>
      </c>
      <c r="K369" s="176">
        <v>324</v>
      </c>
      <c r="L369" s="176">
        <v>1620</v>
      </c>
      <c r="M369" s="181">
        <v>893.33333333333326</v>
      </c>
      <c r="N369" s="182">
        <v>178.66666666666669</v>
      </c>
      <c r="O369" s="182">
        <v>1072</v>
      </c>
      <c r="P369" s="183">
        <f>ROUND(O369*1.6/10,0)*10</f>
        <v>1720</v>
      </c>
      <c r="Q369" s="183" t="str">
        <f t="shared" si="205"/>
        <v/>
      </c>
      <c r="R369" s="176" t="s">
        <v>1275</v>
      </c>
      <c r="S369" s="176" t="s">
        <v>1276</v>
      </c>
      <c r="T369" s="176" t="s">
        <v>42</v>
      </c>
      <c r="U369" s="624">
        <f t="shared" si="206"/>
        <v>0</v>
      </c>
      <c r="V369" s="624">
        <f t="shared" si="207"/>
        <v>0</v>
      </c>
      <c r="W369" s="657"/>
      <c r="X369" s="184"/>
      <c r="Y369" s="184"/>
      <c r="Z369" s="184" t="s">
        <v>47</v>
      </c>
      <c r="AA369" s="174"/>
    </row>
    <row r="370" spans="1:27">
      <c r="A370" s="174">
        <v>4</v>
      </c>
      <c r="B370" s="298" t="s">
        <v>1081</v>
      </c>
      <c r="C370" s="175" t="s">
        <v>1542</v>
      </c>
      <c r="D370" s="176" t="s">
        <v>1082</v>
      </c>
      <c r="E370" s="177">
        <v>1</v>
      </c>
      <c r="F370" s="178" t="str">
        <f t="shared" si="204"/>
        <v/>
      </c>
      <c r="G370" s="179"/>
      <c r="H370" s="176" t="s">
        <v>45</v>
      </c>
      <c r="I370" s="655">
        <v>1.087</v>
      </c>
      <c r="J370" s="176">
        <v>6</v>
      </c>
      <c r="K370" s="176">
        <v>108</v>
      </c>
      <c r="L370" s="176">
        <v>432</v>
      </c>
      <c r="M370" s="181">
        <v>1282.5</v>
      </c>
      <c r="N370" s="182">
        <v>256.5</v>
      </c>
      <c r="O370" s="182">
        <v>1539</v>
      </c>
      <c r="P370" s="183">
        <f>ROUND(O370*1.6/10,0)*10</f>
        <v>2460</v>
      </c>
      <c r="Q370" s="183" t="str">
        <f t="shared" si="205"/>
        <v/>
      </c>
      <c r="R370" s="176" t="s">
        <v>739</v>
      </c>
      <c r="S370" s="176" t="s">
        <v>1044</v>
      </c>
      <c r="T370" s="176" t="s">
        <v>42</v>
      </c>
      <c r="U370" s="624">
        <f t="shared" si="206"/>
        <v>0</v>
      </c>
      <c r="V370" s="624">
        <f t="shared" si="207"/>
        <v>0</v>
      </c>
      <c r="W370" s="657"/>
      <c r="X370" s="184"/>
      <c r="Y370" s="184"/>
      <c r="Z370" s="184" t="s">
        <v>47</v>
      </c>
      <c r="AA370" s="174"/>
    </row>
    <row r="371" spans="1:27" ht="21" thickBot="1">
      <c r="A371" s="174">
        <v>5</v>
      </c>
      <c r="B371" s="175" t="s">
        <v>1083</v>
      </c>
      <c r="C371" s="175" t="s">
        <v>1543</v>
      </c>
      <c r="D371" s="176" t="s">
        <v>1039</v>
      </c>
      <c r="E371" s="177">
        <v>1</v>
      </c>
      <c r="F371" s="178" t="str">
        <f t="shared" si="204"/>
        <v/>
      </c>
      <c r="G371" s="179"/>
      <c r="H371" s="176" t="s">
        <v>45</v>
      </c>
      <c r="I371" s="655">
        <v>1.087</v>
      </c>
      <c r="J371" s="176">
        <v>6</v>
      </c>
      <c r="K371" s="176">
        <v>108</v>
      </c>
      <c r="L371" s="176">
        <v>432</v>
      </c>
      <c r="M371" s="182">
        <v>1560</v>
      </c>
      <c r="N371" s="182">
        <v>312</v>
      </c>
      <c r="O371" s="182">
        <v>1872</v>
      </c>
      <c r="P371" s="183">
        <f>ROUND(O371*1.6/10,0)*10</f>
        <v>3000</v>
      </c>
      <c r="Q371" s="183" t="str">
        <f t="shared" si="205"/>
        <v/>
      </c>
      <c r="R371" s="176" t="s">
        <v>740</v>
      </c>
      <c r="S371" s="176" t="s">
        <v>988</v>
      </c>
      <c r="T371" s="176" t="s">
        <v>42</v>
      </c>
      <c r="U371" s="624">
        <f t="shared" si="206"/>
        <v>0</v>
      </c>
      <c r="V371" s="624">
        <f t="shared" si="207"/>
        <v>0</v>
      </c>
      <c r="W371" s="657"/>
      <c r="X371" s="184"/>
      <c r="Y371" s="184"/>
      <c r="Z371" s="184" t="s">
        <v>47</v>
      </c>
      <c r="AA371" s="174"/>
    </row>
    <row r="372" spans="1:27" s="604" customFormat="1" ht="26.25" thickBot="1">
      <c r="A372" s="388" t="s">
        <v>1545</v>
      </c>
      <c r="B372" s="389"/>
      <c r="C372" s="390"/>
      <c r="D372" s="391"/>
      <c r="E372" s="391"/>
      <c r="F372" s="391"/>
      <c r="G372" s="392"/>
      <c r="H372" s="391" t="s">
        <v>40</v>
      </c>
      <c r="I372" s="391" t="s">
        <v>40</v>
      </c>
      <c r="J372" s="393" t="s">
        <v>40</v>
      </c>
      <c r="K372" s="393" t="s">
        <v>40</v>
      </c>
      <c r="L372" s="393" t="s">
        <v>40</v>
      </c>
      <c r="M372" s="394"/>
      <c r="N372" s="395"/>
      <c r="O372" s="396"/>
      <c r="P372" s="395"/>
      <c r="Q372" s="395"/>
      <c r="R372" s="395" t="s">
        <v>40</v>
      </c>
      <c r="S372" s="397"/>
      <c r="T372" s="398"/>
      <c r="U372" s="396"/>
      <c r="V372" s="396"/>
      <c r="W372" s="657"/>
      <c r="X372" s="399"/>
      <c r="Y372" s="399"/>
      <c r="Z372" s="399"/>
    </row>
    <row r="373" spans="1:27" ht="79.5" customHeight="1">
      <c r="A373" s="174">
        <v>1</v>
      </c>
      <c r="B373" s="175" t="s">
        <v>1097</v>
      </c>
      <c r="C373" s="175" t="s">
        <v>1546</v>
      </c>
      <c r="D373" s="176" t="s">
        <v>1046</v>
      </c>
      <c r="E373" s="177">
        <v>1</v>
      </c>
      <c r="F373" s="178" t="str">
        <f t="shared" ref="F373:F374" si="208">IF(ISERROR(IF(G373/E373=0,"",G373/E373))=TRUE,"",IF(G373/E373=0,"",G373/E373))</f>
        <v/>
      </c>
      <c r="G373" s="179"/>
      <c r="H373" s="176" t="s">
        <v>45</v>
      </c>
      <c r="I373" s="655">
        <v>0.21</v>
      </c>
      <c r="J373" s="176">
        <v>6</v>
      </c>
      <c r="K373" s="176">
        <v>324</v>
      </c>
      <c r="L373" s="176">
        <v>1620</v>
      </c>
      <c r="M373" s="181">
        <v>893.33333333333326</v>
      </c>
      <c r="N373" s="182">
        <v>178.66666666666669</v>
      </c>
      <c r="O373" s="182">
        <v>1072</v>
      </c>
      <c r="P373" s="183">
        <f t="shared" ref="P373:P374" si="209">ROUND(O373*1.6/10,0)*10</f>
        <v>1720</v>
      </c>
      <c r="Q373" s="183" t="str">
        <f t="shared" ref="Q373:Q374" si="210">IF(ISERR(IF(O373*G373=0,"",O373*G373))=TRUE,"",IF(O373*G373=0,"",O373*G373))</f>
        <v/>
      </c>
      <c r="R373" s="176" t="s">
        <v>636</v>
      </c>
      <c r="S373" s="176" t="s">
        <v>1098</v>
      </c>
      <c r="T373" s="176" t="s">
        <v>42</v>
      </c>
      <c r="U373" s="624">
        <f t="shared" ref="U373:U413" si="211">IFERROR(G373*I373,"")</f>
        <v>0</v>
      </c>
      <c r="V373" s="624">
        <f t="shared" ref="V373:V413" si="212">IFERROR(G373/L373,"")</f>
        <v>0</v>
      </c>
      <c r="W373" s="657"/>
      <c r="X373" s="184"/>
      <c r="Y373" s="184"/>
      <c r="Z373" s="184" t="s">
        <v>47</v>
      </c>
      <c r="AA373" s="174"/>
    </row>
    <row r="374" spans="1:27" ht="61.5" customHeight="1" thickBot="1">
      <c r="A374" s="174">
        <v>2</v>
      </c>
      <c r="B374" s="298" t="s">
        <v>637</v>
      </c>
      <c r="C374" s="298" t="s">
        <v>1547</v>
      </c>
      <c r="D374" s="299" t="s">
        <v>638</v>
      </c>
      <c r="E374" s="221">
        <v>1</v>
      </c>
      <c r="F374" s="178" t="str">
        <f t="shared" si="208"/>
        <v/>
      </c>
      <c r="G374" s="690"/>
      <c r="H374" s="176" t="s">
        <v>45</v>
      </c>
      <c r="I374" s="655">
        <v>0.52400000000000002</v>
      </c>
      <c r="J374" s="176">
        <v>6</v>
      </c>
      <c r="K374" s="176">
        <v>180</v>
      </c>
      <c r="L374" s="176">
        <v>720</v>
      </c>
      <c r="M374" s="182">
        <v>1560</v>
      </c>
      <c r="N374" s="182">
        <v>312</v>
      </c>
      <c r="O374" s="182">
        <v>1872</v>
      </c>
      <c r="P374" s="222">
        <f t="shared" si="209"/>
        <v>3000</v>
      </c>
      <c r="Q374" s="183" t="str">
        <f t="shared" si="210"/>
        <v/>
      </c>
      <c r="R374" s="176" t="s">
        <v>639</v>
      </c>
      <c r="S374" s="176" t="s">
        <v>640</v>
      </c>
      <c r="T374" s="176" t="s">
        <v>42</v>
      </c>
      <c r="U374" s="624">
        <f t="shared" si="211"/>
        <v>0</v>
      </c>
      <c r="V374" s="624">
        <f t="shared" si="212"/>
        <v>0</v>
      </c>
      <c r="W374" s="691"/>
      <c r="X374" s="692"/>
      <c r="Y374" s="693"/>
      <c r="Z374" s="694" t="s">
        <v>47</v>
      </c>
      <c r="AA374" s="174"/>
    </row>
    <row r="375" spans="1:27" s="708" customFormat="1" ht="26.25" thickBot="1">
      <c r="A375" s="757" t="s">
        <v>1548</v>
      </c>
      <c r="B375" s="695"/>
      <c r="C375" s="696"/>
      <c r="D375" s="696"/>
      <c r="E375" s="696"/>
      <c r="F375" s="696"/>
      <c r="G375" s="697"/>
      <c r="H375" s="698" t="s">
        <v>40</v>
      </c>
      <c r="I375" s="698" t="s">
        <v>40</v>
      </c>
      <c r="J375" s="699" t="s">
        <v>40</v>
      </c>
      <c r="K375" s="699" t="s">
        <v>40</v>
      </c>
      <c r="L375" s="699" t="s">
        <v>40</v>
      </c>
      <c r="M375" s="700"/>
      <c r="N375" s="700"/>
      <c r="O375" s="701"/>
      <c r="P375" s="700"/>
      <c r="Q375" s="700"/>
      <c r="R375" s="702" t="s">
        <v>40</v>
      </c>
      <c r="S375" s="703"/>
      <c r="T375" s="704"/>
      <c r="U375" s="705" t="str">
        <f t="shared" si="211"/>
        <v/>
      </c>
      <c r="V375" s="705" t="str">
        <f t="shared" si="212"/>
        <v/>
      </c>
      <c r="W375" s="706" t="s">
        <v>40</v>
      </c>
      <c r="X375" s="707"/>
      <c r="Y375" s="707"/>
      <c r="Z375" s="707"/>
    </row>
    <row r="376" spans="1:27">
      <c r="A376" s="174">
        <v>1</v>
      </c>
      <c r="B376" s="219" t="s">
        <v>1099</v>
      </c>
      <c r="C376" s="245" t="s">
        <v>1549</v>
      </c>
      <c r="D376" s="709" t="s">
        <v>1047</v>
      </c>
      <c r="E376" s="180">
        <v>12</v>
      </c>
      <c r="F376" s="178" t="str">
        <f t="shared" ref="F376:F382" si="213">IF(ISERROR(IF(G376/E376=0,"",G376/E376))=TRUE,"",IF(G376/E376=0,"",G376/E376))</f>
        <v/>
      </c>
      <c r="G376" s="179"/>
      <c r="H376" s="176" t="s">
        <v>45</v>
      </c>
      <c r="I376" s="655">
        <v>0.35</v>
      </c>
      <c r="J376" s="176">
        <v>12</v>
      </c>
      <c r="K376" s="176">
        <v>300</v>
      </c>
      <c r="L376" s="176">
        <v>1500</v>
      </c>
      <c r="M376" s="182">
        <v>500.83333333333331</v>
      </c>
      <c r="N376" s="182">
        <v>100.16666666666667</v>
      </c>
      <c r="O376" s="182">
        <v>601</v>
      </c>
      <c r="P376" s="329">
        <f t="shared" ref="P376:P382" si="214">ROUND(O376*1.6/10,0)*10</f>
        <v>960</v>
      </c>
      <c r="Q376" s="183" t="str">
        <f t="shared" ref="Q376:Q382" si="215">IF(ISERR(IF(O376*G376=0,"",O376*G376))=TRUE,"",IF(O376*G376=0,"",O376*G376))</f>
        <v/>
      </c>
      <c r="R376" s="176" t="s">
        <v>641</v>
      </c>
      <c r="S376" s="176" t="s">
        <v>1044</v>
      </c>
      <c r="T376" s="176" t="s">
        <v>42</v>
      </c>
      <c r="U376" s="624">
        <f t="shared" si="211"/>
        <v>0</v>
      </c>
      <c r="V376" s="624">
        <f t="shared" si="212"/>
        <v>0</v>
      </c>
      <c r="W376" s="710"/>
      <c r="X376" s="711"/>
      <c r="Y376" s="711"/>
      <c r="Z376" s="711" t="s">
        <v>47</v>
      </c>
      <c r="AA376" s="174"/>
    </row>
    <row r="377" spans="1:27">
      <c r="A377" s="174">
        <v>2</v>
      </c>
      <c r="B377" s="298" t="s">
        <v>1100</v>
      </c>
      <c r="C377" s="175" t="s">
        <v>1550</v>
      </c>
      <c r="D377" s="180" t="s">
        <v>1101</v>
      </c>
      <c r="E377" s="177">
        <v>12</v>
      </c>
      <c r="F377" s="178" t="str">
        <f t="shared" si="213"/>
        <v/>
      </c>
      <c r="G377" s="179"/>
      <c r="H377" s="176" t="s">
        <v>45</v>
      </c>
      <c r="I377" s="655">
        <v>0.34</v>
      </c>
      <c r="J377" s="176">
        <v>12</v>
      </c>
      <c r="K377" s="176">
        <v>300</v>
      </c>
      <c r="L377" s="176">
        <v>1500</v>
      </c>
      <c r="M377" s="182">
        <v>575.83333333333337</v>
      </c>
      <c r="N377" s="182">
        <v>115.16666666666667</v>
      </c>
      <c r="O377" s="182">
        <v>691</v>
      </c>
      <c r="P377" s="183">
        <f t="shared" si="214"/>
        <v>1110</v>
      </c>
      <c r="Q377" s="183" t="str">
        <f t="shared" si="215"/>
        <v/>
      </c>
      <c r="R377" s="176" t="s">
        <v>642</v>
      </c>
      <c r="S377" s="176" t="s">
        <v>988</v>
      </c>
      <c r="T377" s="176" t="s">
        <v>42</v>
      </c>
      <c r="U377" s="624">
        <f t="shared" si="211"/>
        <v>0</v>
      </c>
      <c r="V377" s="624">
        <f t="shared" si="212"/>
        <v>0</v>
      </c>
      <c r="W377" s="657"/>
      <c r="X377" s="184"/>
      <c r="Y377" s="184"/>
      <c r="Z377" s="184" t="s">
        <v>47</v>
      </c>
      <c r="AA377" s="174"/>
    </row>
    <row r="378" spans="1:27">
      <c r="A378" s="174">
        <v>3</v>
      </c>
      <c r="B378" s="298" t="s">
        <v>1102</v>
      </c>
      <c r="C378" s="175" t="s">
        <v>1551</v>
      </c>
      <c r="D378" s="180" t="s">
        <v>1048</v>
      </c>
      <c r="E378" s="177">
        <v>6</v>
      </c>
      <c r="F378" s="178" t="str">
        <f t="shared" si="213"/>
        <v/>
      </c>
      <c r="G378" s="179"/>
      <c r="H378" s="176" t="s">
        <v>45</v>
      </c>
      <c r="I378" s="655">
        <v>0.3</v>
      </c>
      <c r="J378" s="176">
        <v>24</v>
      </c>
      <c r="K378" s="176">
        <v>288</v>
      </c>
      <c r="L378" s="176">
        <v>1440</v>
      </c>
      <c r="M378" s="182">
        <v>893.33333333333326</v>
      </c>
      <c r="N378" s="182">
        <v>178.66666666666669</v>
      </c>
      <c r="O378" s="182">
        <v>1072</v>
      </c>
      <c r="P378" s="183">
        <f t="shared" si="214"/>
        <v>1720</v>
      </c>
      <c r="Q378" s="183" t="str">
        <f t="shared" si="215"/>
        <v/>
      </c>
      <c r="R378" s="176" t="s">
        <v>643</v>
      </c>
      <c r="S378" s="176" t="s">
        <v>1552</v>
      </c>
      <c r="T378" s="176" t="s">
        <v>42</v>
      </c>
      <c r="U378" s="624">
        <f t="shared" si="211"/>
        <v>0</v>
      </c>
      <c r="V378" s="624">
        <f t="shared" si="212"/>
        <v>0</v>
      </c>
      <c r="W378" s="657"/>
      <c r="X378" s="184"/>
      <c r="Y378" s="184"/>
      <c r="Z378" s="184" t="s">
        <v>47</v>
      </c>
      <c r="AA378" s="174"/>
    </row>
    <row r="379" spans="1:27" ht="67.7" customHeight="1">
      <c r="A379" s="174">
        <v>5</v>
      </c>
      <c r="B379" s="175" t="s">
        <v>644</v>
      </c>
      <c r="C379" s="401" t="s">
        <v>645</v>
      </c>
      <c r="D379" s="176" t="s">
        <v>646</v>
      </c>
      <c r="E379" s="177">
        <v>1</v>
      </c>
      <c r="F379" s="178" t="str">
        <f t="shared" si="213"/>
        <v/>
      </c>
      <c r="G379" s="179"/>
      <c r="H379" s="176" t="s">
        <v>44</v>
      </c>
      <c r="I379" s="655">
        <v>0.28299999999999997</v>
      </c>
      <c r="J379" s="176">
        <v>6</v>
      </c>
      <c r="K379" s="176">
        <v>300</v>
      </c>
      <c r="L379" s="176">
        <v>1500</v>
      </c>
      <c r="M379" s="181">
        <v>950</v>
      </c>
      <c r="N379" s="182">
        <v>190</v>
      </c>
      <c r="O379" s="182">
        <v>1140</v>
      </c>
      <c r="P379" s="183">
        <f t="shared" si="214"/>
        <v>1820</v>
      </c>
      <c r="Q379" s="183" t="str">
        <f t="shared" si="215"/>
        <v/>
      </c>
      <c r="R379" s="176" t="s">
        <v>647</v>
      </c>
      <c r="S379" s="176" t="s">
        <v>648</v>
      </c>
      <c r="T379" s="176" t="s">
        <v>42</v>
      </c>
      <c r="U379" s="624">
        <f t="shared" si="211"/>
        <v>0</v>
      </c>
      <c r="V379" s="624">
        <f t="shared" si="212"/>
        <v>0</v>
      </c>
      <c r="W379" s="657"/>
      <c r="X379" s="184" t="s">
        <v>1622</v>
      </c>
      <c r="Y379" s="184"/>
      <c r="Z379" s="184" t="s">
        <v>47</v>
      </c>
      <c r="AA379" s="174"/>
    </row>
    <row r="380" spans="1:27" ht="67.7" customHeight="1">
      <c r="A380" s="174">
        <v>6</v>
      </c>
      <c r="B380" s="175" t="s">
        <v>649</v>
      </c>
      <c r="C380" s="219" t="s">
        <v>650</v>
      </c>
      <c r="D380" s="176" t="s">
        <v>651</v>
      </c>
      <c r="E380" s="177">
        <v>1</v>
      </c>
      <c r="F380" s="178" t="str">
        <f t="shared" si="213"/>
        <v/>
      </c>
      <c r="G380" s="179"/>
      <c r="H380" s="176" t="s">
        <v>44</v>
      </c>
      <c r="I380" s="655">
        <v>0.15</v>
      </c>
      <c r="J380" s="176">
        <v>12</v>
      </c>
      <c r="K380" s="176">
        <v>288</v>
      </c>
      <c r="L380" s="176">
        <v>1440</v>
      </c>
      <c r="M380" s="181">
        <v>850.83333333333337</v>
      </c>
      <c r="N380" s="182">
        <v>170.16666666666666</v>
      </c>
      <c r="O380" s="182">
        <v>1021</v>
      </c>
      <c r="P380" s="183">
        <f t="shared" si="214"/>
        <v>1630</v>
      </c>
      <c r="Q380" s="183" t="str">
        <f t="shared" si="215"/>
        <v/>
      </c>
      <c r="R380" s="176" t="s">
        <v>652</v>
      </c>
      <c r="S380" s="176" t="s">
        <v>653</v>
      </c>
      <c r="T380" s="176" t="s">
        <v>46</v>
      </c>
      <c r="U380" s="624">
        <f t="shared" si="211"/>
        <v>0</v>
      </c>
      <c r="V380" s="624">
        <f t="shared" si="212"/>
        <v>0</v>
      </c>
      <c r="W380" s="657"/>
      <c r="X380" s="184"/>
      <c r="Y380" s="184"/>
      <c r="Z380" s="184" t="s">
        <v>47</v>
      </c>
      <c r="AA380" s="174"/>
    </row>
    <row r="381" spans="1:27">
      <c r="A381" s="174">
        <v>8</v>
      </c>
      <c r="B381" s="298" t="s">
        <v>1226</v>
      </c>
      <c r="C381" s="175" t="s">
        <v>1553</v>
      </c>
      <c r="D381" s="176" t="s">
        <v>1227</v>
      </c>
      <c r="E381" s="177">
        <v>6</v>
      </c>
      <c r="F381" s="178" t="str">
        <f t="shared" si="213"/>
        <v/>
      </c>
      <c r="G381" s="179"/>
      <c r="H381" s="176" t="s">
        <v>45</v>
      </c>
      <c r="I381" s="655">
        <v>1.087</v>
      </c>
      <c r="J381" s="176">
        <v>6</v>
      </c>
      <c r="K381" s="176">
        <v>108</v>
      </c>
      <c r="L381" s="176">
        <v>432</v>
      </c>
      <c r="M381" s="182">
        <v>1125.8333333333333</v>
      </c>
      <c r="N381" s="182">
        <v>225.16666666666666</v>
      </c>
      <c r="O381" s="182">
        <v>1351</v>
      </c>
      <c r="P381" s="678">
        <f t="shared" si="214"/>
        <v>2160</v>
      </c>
      <c r="Q381" s="183" t="str">
        <f t="shared" si="215"/>
        <v/>
      </c>
      <c r="R381" s="176" t="s">
        <v>654</v>
      </c>
      <c r="S381" s="176" t="s">
        <v>1044</v>
      </c>
      <c r="T381" s="176" t="s">
        <v>42</v>
      </c>
      <c r="U381" s="624">
        <f t="shared" si="211"/>
        <v>0</v>
      </c>
      <c r="V381" s="624">
        <f t="shared" si="212"/>
        <v>0</v>
      </c>
      <c r="W381" s="657"/>
      <c r="X381" s="375"/>
      <c r="Y381" s="375"/>
      <c r="Z381" s="375" t="s">
        <v>47</v>
      </c>
      <c r="AA381" s="174"/>
    </row>
    <row r="382" spans="1:27" ht="21" thickBot="1">
      <c r="A382" s="174">
        <v>9</v>
      </c>
      <c r="B382" s="298" t="s">
        <v>1228</v>
      </c>
      <c r="C382" s="298" t="s">
        <v>1550</v>
      </c>
      <c r="D382" s="299" t="s">
        <v>1229</v>
      </c>
      <c r="E382" s="221">
        <v>6</v>
      </c>
      <c r="F382" s="178" t="str">
        <f t="shared" si="213"/>
        <v/>
      </c>
      <c r="G382" s="690"/>
      <c r="H382" s="176" t="s">
        <v>44</v>
      </c>
      <c r="I382" s="655">
        <v>1.087</v>
      </c>
      <c r="J382" s="176">
        <v>6</v>
      </c>
      <c r="K382" s="176">
        <v>108</v>
      </c>
      <c r="L382" s="176">
        <v>432</v>
      </c>
      <c r="M382" s="182">
        <v>1368.3333333333333</v>
      </c>
      <c r="N382" s="182">
        <v>273.66666666666669</v>
      </c>
      <c r="O382" s="182">
        <v>1642</v>
      </c>
      <c r="P382" s="330">
        <f t="shared" si="214"/>
        <v>2630</v>
      </c>
      <c r="Q382" s="183" t="str">
        <f t="shared" si="215"/>
        <v/>
      </c>
      <c r="R382" s="176" t="s">
        <v>655</v>
      </c>
      <c r="S382" s="176" t="s">
        <v>988</v>
      </c>
      <c r="T382" s="176" t="s">
        <v>42</v>
      </c>
      <c r="U382" s="624">
        <f t="shared" si="211"/>
        <v>0</v>
      </c>
      <c r="V382" s="624">
        <f t="shared" si="212"/>
        <v>0</v>
      </c>
      <c r="W382" s="691"/>
      <c r="X382" s="694"/>
      <c r="Y382" s="694"/>
      <c r="Z382" s="694" t="s">
        <v>47</v>
      </c>
      <c r="AA382" s="174"/>
    </row>
    <row r="383" spans="1:27" s="713" customFormat="1" ht="26.25" thickBot="1">
      <c r="A383" s="605" t="s">
        <v>1554</v>
      </c>
      <c r="B383" s="606"/>
      <c r="C383" s="606"/>
      <c r="D383" s="607"/>
      <c r="E383" s="607"/>
      <c r="F383" s="607"/>
      <c r="G383" s="608"/>
      <c r="H383" s="607" t="s">
        <v>40</v>
      </c>
      <c r="I383" s="607" t="s">
        <v>40</v>
      </c>
      <c r="J383" s="609" t="s">
        <v>40</v>
      </c>
      <c r="K383" s="609" t="s">
        <v>40</v>
      </c>
      <c r="L383" s="609" t="s">
        <v>40</v>
      </c>
      <c r="M383" s="610"/>
      <c r="N383" s="610"/>
      <c r="O383" s="611"/>
      <c r="P383" s="610"/>
      <c r="Q383" s="610"/>
      <c r="R383" s="610" t="s">
        <v>40</v>
      </c>
      <c r="S383" s="612"/>
      <c r="T383" s="611"/>
      <c r="U383" s="611" t="str">
        <f t="shared" si="211"/>
        <v/>
      </c>
      <c r="V383" s="611" t="str">
        <f t="shared" si="212"/>
        <v/>
      </c>
      <c r="W383" s="712" t="s">
        <v>40</v>
      </c>
      <c r="X383" s="613"/>
      <c r="Y383" s="613"/>
      <c r="Z383" s="613"/>
    </row>
    <row r="384" spans="1:27" ht="39.75">
      <c r="A384" s="218">
        <f>IF(ISERR(#REF!+1)=TRUE,1,#REF!+1)</f>
        <v>1</v>
      </c>
      <c r="B384" s="245" t="s">
        <v>1103</v>
      </c>
      <c r="C384" s="245" t="s">
        <v>1049</v>
      </c>
      <c r="D384" s="180" t="s">
        <v>1050</v>
      </c>
      <c r="E384" s="180">
        <v>1</v>
      </c>
      <c r="F384" s="178" t="str">
        <f t="shared" ref="F384:F389" si="216">IF(ISERROR(IF(G384/E384=0,"",G384/E384))=TRUE,"",IF(G384/E384=0,"",G384/E384))</f>
        <v/>
      </c>
      <c r="G384" s="179"/>
      <c r="H384" s="176" t="s">
        <v>45</v>
      </c>
      <c r="I384" s="655">
        <v>0.35</v>
      </c>
      <c r="J384" s="176">
        <v>12</v>
      </c>
      <c r="K384" s="176">
        <v>300</v>
      </c>
      <c r="L384" s="176">
        <v>1500</v>
      </c>
      <c r="M384" s="182">
        <v>570.83333333333337</v>
      </c>
      <c r="N384" s="182">
        <v>114.16666666666666</v>
      </c>
      <c r="O384" s="182">
        <v>685</v>
      </c>
      <c r="P384" s="329">
        <f t="shared" ref="P384:P389" si="217">ROUND(O384*1.6/10,0)*10</f>
        <v>1100</v>
      </c>
      <c r="Q384" s="183" t="str">
        <f t="shared" ref="Q384:Q389" si="218">IF(ISERR(IF(O384*G384=0,"",O384*G384))=TRUE,"",IF(O384*G384=0,"",O384*G384))</f>
        <v/>
      </c>
      <c r="R384" s="176" t="s">
        <v>836</v>
      </c>
      <c r="S384" s="176" t="s">
        <v>1104</v>
      </c>
      <c r="T384" s="176" t="s">
        <v>42</v>
      </c>
      <c r="U384" s="624">
        <f t="shared" si="211"/>
        <v>0</v>
      </c>
      <c r="V384" s="624">
        <f t="shared" si="212"/>
        <v>0</v>
      </c>
      <c r="W384" s="710"/>
      <c r="X384" s="711"/>
      <c r="Y384" s="711"/>
      <c r="Z384" s="711" t="s">
        <v>47</v>
      </c>
      <c r="AA384" s="174"/>
    </row>
    <row r="385" spans="1:27" ht="39.75">
      <c r="A385" s="218">
        <f>IF(ISERR(A384+1)=TRUE,1,A384+1)</f>
        <v>2</v>
      </c>
      <c r="B385" s="175" t="s">
        <v>1555</v>
      </c>
      <c r="C385" s="175" t="s">
        <v>1051</v>
      </c>
      <c r="D385" s="177" t="s">
        <v>1052</v>
      </c>
      <c r="E385" s="177">
        <v>1</v>
      </c>
      <c r="F385" s="178" t="str">
        <f t="shared" si="216"/>
        <v/>
      </c>
      <c r="G385" s="179"/>
      <c r="H385" s="176" t="s">
        <v>44</v>
      </c>
      <c r="I385" s="655">
        <v>0.27400000000000002</v>
      </c>
      <c r="J385" s="176">
        <v>6</v>
      </c>
      <c r="K385" s="176">
        <v>324</v>
      </c>
      <c r="L385" s="176">
        <v>1296</v>
      </c>
      <c r="M385" s="182">
        <v>655.83333333333326</v>
      </c>
      <c r="N385" s="182">
        <v>131.16666666666669</v>
      </c>
      <c r="O385" s="182">
        <v>787</v>
      </c>
      <c r="P385" s="183">
        <f t="shared" si="217"/>
        <v>1260</v>
      </c>
      <c r="Q385" s="183" t="str">
        <f t="shared" si="218"/>
        <v/>
      </c>
      <c r="R385" s="176" t="s">
        <v>1053</v>
      </c>
      <c r="S385" s="176" t="s">
        <v>1054</v>
      </c>
      <c r="T385" s="176" t="s">
        <v>42</v>
      </c>
      <c r="U385" s="624">
        <f t="shared" si="211"/>
        <v>0</v>
      </c>
      <c r="V385" s="624">
        <f t="shared" si="212"/>
        <v>0</v>
      </c>
      <c r="W385" s="657" t="s">
        <v>1623</v>
      </c>
      <c r="X385" s="184"/>
      <c r="Y385" s="184"/>
      <c r="Z385" s="184" t="s">
        <v>47</v>
      </c>
      <c r="AA385" s="174"/>
    </row>
    <row r="386" spans="1:27" ht="57" customHeight="1">
      <c r="A386" s="218">
        <f>IF(ISERR(A385+1)=TRUE,1,A385+1)</f>
        <v>3</v>
      </c>
      <c r="B386" s="298" t="s">
        <v>1105</v>
      </c>
      <c r="C386" s="298" t="s">
        <v>1556</v>
      </c>
      <c r="D386" s="221" t="s">
        <v>1055</v>
      </c>
      <c r="E386" s="221">
        <v>1</v>
      </c>
      <c r="F386" s="178" t="str">
        <f t="shared" si="216"/>
        <v/>
      </c>
      <c r="G386" s="690"/>
      <c r="H386" s="176" t="s">
        <v>44</v>
      </c>
      <c r="I386" s="655">
        <v>0.28999999999999998</v>
      </c>
      <c r="J386" s="176">
        <v>12</v>
      </c>
      <c r="K386" s="176">
        <v>288</v>
      </c>
      <c r="L386" s="176">
        <v>1440</v>
      </c>
      <c r="M386" s="182">
        <v>893.33333333333326</v>
      </c>
      <c r="N386" s="182">
        <v>178.66666666666669</v>
      </c>
      <c r="O386" s="182">
        <v>1072</v>
      </c>
      <c r="P386" s="222">
        <f t="shared" si="217"/>
        <v>1720</v>
      </c>
      <c r="Q386" s="183" t="str">
        <f t="shared" si="218"/>
        <v/>
      </c>
      <c r="R386" s="176" t="s">
        <v>1056</v>
      </c>
      <c r="S386" s="176" t="s">
        <v>1057</v>
      </c>
      <c r="T386" s="176" t="s">
        <v>42</v>
      </c>
      <c r="U386" s="624">
        <f t="shared" si="211"/>
        <v>0</v>
      </c>
      <c r="V386" s="624">
        <f t="shared" si="212"/>
        <v>0</v>
      </c>
      <c r="W386" s="691"/>
      <c r="X386" s="693"/>
      <c r="Y386" s="693"/>
      <c r="Z386" s="693" t="s">
        <v>47</v>
      </c>
      <c r="AA386" s="174"/>
    </row>
    <row r="387" spans="1:27" ht="59.25">
      <c r="A387" s="174">
        <v>4</v>
      </c>
      <c r="B387" s="175" t="s">
        <v>1243</v>
      </c>
      <c r="C387" s="175" t="s">
        <v>1244</v>
      </c>
      <c r="D387" s="176" t="s">
        <v>1245</v>
      </c>
      <c r="E387" s="176">
        <v>1</v>
      </c>
      <c r="F387" s="178" t="str">
        <f t="shared" si="216"/>
        <v/>
      </c>
      <c r="G387" s="179"/>
      <c r="H387" s="176" t="s">
        <v>44</v>
      </c>
      <c r="I387" s="655">
        <v>0.18</v>
      </c>
      <c r="J387" s="176">
        <v>18</v>
      </c>
      <c r="K387" s="176">
        <v>396</v>
      </c>
      <c r="L387" s="176">
        <v>1980</v>
      </c>
      <c r="M387" s="182">
        <v>893.33333333333326</v>
      </c>
      <c r="N387" s="182">
        <v>178.66666666666669</v>
      </c>
      <c r="O387" s="182">
        <v>1072</v>
      </c>
      <c r="P387" s="183">
        <f t="shared" si="217"/>
        <v>1720</v>
      </c>
      <c r="Q387" s="183" t="str">
        <f t="shared" si="218"/>
        <v/>
      </c>
      <c r="R387" s="176" t="s">
        <v>1246</v>
      </c>
      <c r="S387" s="176" t="s">
        <v>1247</v>
      </c>
      <c r="T387" s="176" t="s">
        <v>42</v>
      </c>
      <c r="U387" s="624">
        <f t="shared" si="211"/>
        <v>0</v>
      </c>
      <c r="V387" s="624">
        <f t="shared" si="212"/>
        <v>0</v>
      </c>
      <c r="W387" s="657"/>
      <c r="X387" s="184"/>
      <c r="Y387" s="184"/>
      <c r="Z387" s="184" t="s">
        <v>47</v>
      </c>
      <c r="AA387" s="174"/>
    </row>
    <row r="388" spans="1:27" ht="39.75">
      <c r="A388" s="174">
        <v>5</v>
      </c>
      <c r="B388" s="175" t="s">
        <v>1248</v>
      </c>
      <c r="C388" s="175" t="s">
        <v>1249</v>
      </c>
      <c r="D388" s="176" t="s">
        <v>1250</v>
      </c>
      <c r="E388" s="176">
        <v>1</v>
      </c>
      <c r="F388" s="178" t="str">
        <f t="shared" si="216"/>
        <v/>
      </c>
      <c r="G388" s="179"/>
      <c r="H388" s="176" t="s">
        <v>44</v>
      </c>
      <c r="I388" s="655">
        <v>1.087</v>
      </c>
      <c r="J388" s="176">
        <v>6</v>
      </c>
      <c r="K388" s="176">
        <v>108</v>
      </c>
      <c r="L388" s="176">
        <v>432</v>
      </c>
      <c r="M388" s="182">
        <v>1282.5</v>
      </c>
      <c r="N388" s="182">
        <v>256.5</v>
      </c>
      <c r="O388" s="182">
        <v>1539</v>
      </c>
      <c r="P388" s="182">
        <f t="shared" si="217"/>
        <v>2460</v>
      </c>
      <c r="Q388" s="183" t="str">
        <f t="shared" si="218"/>
        <v/>
      </c>
      <c r="R388" s="176" t="s">
        <v>1251</v>
      </c>
      <c r="S388" s="176" t="s">
        <v>1104</v>
      </c>
      <c r="T388" s="176" t="s">
        <v>42</v>
      </c>
      <c r="U388" s="624">
        <f t="shared" si="211"/>
        <v>0</v>
      </c>
      <c r="V388" s="624">
        <f t="shared" si="212"/>
        <v>0</v>
      </c>
      <c r="W388" s="657"/>
      <c r="X388" s="400" t="s">
        <v>1608</v>
      </c>
      <c r="Y388" s="184"/>
      <c r="Z388" s="176" t="s">
        <v>860</v>
      </c>
      <c r="AA388" s="174"/>
    </row>
    <row r="389" spans="1:27" ht="40.5" thickBot="1">
      <c r="A389" s="174">
        <v>6</v>
      </c>
      <c r="B389" s="175" t="s">
        <v>1252</v>
      </c>
      <c r="C389" s="175" t="s">
        <v>1253</v>
      </c>
      <c r="D389" s="176" t="s">
        <v>1254</v>
      </c>
      <c r="E389" s="176">
        <v>1</v>
      </c>
      <c r="F389" s="178" t="str">
        <f t="shared" si="216"/>
        <v/>
      </c>
      <c r="G389" s="179"/>
      <c r="H389" s="176" t="s">
        <v>44</v>
      </c>
      <c r="I389" s="655">
        <v>1.087</v>
      </c>
      <c r="J389" s="176">
        <v>6</v>
      </c>
      <c r="K389" s="176">
        <v>108</v>
      </c>
      <c r="L389" s="176">
        <v>432</v>
      </c>
      <c r="M389" s="182">
        <v>1560</v>
      </c>
      <c r="N389" s="182">
        <v>312</v>
      </c>
      <c r="O389" s="182">
        <v>1872</v>
      </c>
      <c r="P389" s="182">
        <f t="shared" si="217"/>
        <v>3000</v>
      </c>
      <c r="Q389" s="183" t="str">
        <f t="shared" si="218"/>
        <v/>
      </c>
      <c r="R389" s="176" t="s">
        <v>1255</v>
      </c>
      <c r="S389" s="176" t="s">
        <v>1054</v>
      </c>
      <c r="T389" s="176" t="s">
        <v>42</v>
      </c>
      <c r="U389" s="624">
        <f t="shared" si="211"/>
        <v>0</v>
      </c>
      <c r="V389" s="624">
        <f t="shared" si="212"/>
        <v>0</v>
      </c>
      <c r="W389" s="657"/>
      <c r="X389" s="400" t="s">
        <v>1608</v>
      </c>
      <c r="Y389" s="184"/>
      <c r="Z389" s="176" t="s">
        <v>860</v>
      </c>
      <c r="AA389" s="174"/>
    </row>
    <row r="390" spans="1:27" s="726" customFormat="1" ht="26.25" thickBot="1">
      <c r="A390" s="758" t="s">
        <v>1557</v>
      </c>
      <c r="B390" s="714"/>
      <c r="C390" s="715"/>
      <c r="D390" s="715"/>
      <c r="E390" s="715"/>
      <c r="F390" s="715"/>
      <c r="G390" s="716"/>
      <c r="H390" s="717" t="s">
        <v>40</v>
      </c>
      <c r="I390" s="717" t="s">
        <v>40</v>
      </c>
      <c r="J390" s="718" t="s">
        <v>40</v>
      </c>
      <c r="K390" s="718" t="s">
        <v>40</v>
      </c>
      <c r="L390" s="718" t="s">
        <v>40</v>
      </c>
      <c r="M390" s="719"/>
      <c r="N390" s="719"/>
      <c r="O390" s="720"/>
      <c r="P390" s="719"/>
      <c r="Q390" s="719"/>
      <c r="R390" s="721" t="s">
        <v>40</v>
      </c>
      <c r="S390" s="722"/>
      <c r="T390" s="723"/>
      <c r="U390" s="724" t="str">
        <f t="shared" si="211"/>
        <v/>
      </c>
      <c r="V390" s="724" t="str">
        <f t="shared" si="212"/>
        <v/>
      </c>
      <c r="W390" s="706" t="s">
        <v>40</v>
      </c>
      <c r="X390" s="725"/>
      <c r="Y390" s="725"/>
      <c r="Z390" s="725"/>
    </row>
    <row r="391" spans="1:27">
      <c r="A391" s="174">
        <v>1</v>
      </c>
      <c r="B391" s="219" t="s">
        <v>1106</v>
      </c>
      <c r="C391" s="245" t="s">
        <v>1558</v>
      </c>
      <c r="D391" s="180" t="s">
        <v>1058</v>
      </c>
      <c r="E391" s="180">
        <v>12</v>
      </c>
      <c r="F391" s="178" t="str">
        <f t="shared" ref="F391:F395" si="219">IF(ISERROR(IF(G391/E391=0,"",G391/E391))=TRUE,"",IF(G391/E391=0,"",G391/E391))</f>
        <v/>
      </c>
      <c r="G391" s="179"/>
      <c r="H391" s="176" t="s">
        <v>45</v>
      </c>
      <c r="I391" s="655">
        <v>0.34</v>
      </c>
      <c r="J391" s="176">
        <v>12</v>
      </c>
      <c r="K391" s="176">
        <v>300</v>
      </c>
      <c r="L391" s="176">
        <v>1500</v>
      </c>
      <c r="M391" s="182">
        <v>500.83333333333331</v>
      </c>
      <c r="N391" s="182">
        <v>100.16666666666667</v>
      </c>
      <c r="O391" s="182">
        <v>601</v>
      </c>
      <c r="P391" s="329">
        <f t="shared" ref="P391:P395" si="220">ROUND(O391*1.6/10,0)*10</f>
        <v>960</v>
      </c>
      <c r="Q391" s="183" t="str">
        <f t="shared" ref="Q391:Q395" si="221">IF(ISERR(IF(O391*G391=0,"",O391*G391))=TRUE,"",IF(O391*G391=0,"",O391*G391))</f>
        <v/>
      </c>
      <c r="R391" s="176" t="s">
        <v>656</v>
      </c>
      <c r="S391" s="176" t="s">
        <v>1044</v>
      </c>
      <c r="T391" s="176" t="s">
        <v>42</v>
      </c>
      <c r="U391" s="624">
        <f t="shared" si="211"/>
        <v>0</v>
      </c>
      <c r="V391" s="624">
        <f t="shared" si="212"/>
        <v>0</v>
      </c>
      <c r="W391" s="710"/>
      <c r="X391" s="711"/>
      <c r="Y391" s="711"/>
      <c r="Z391" s="711" t="s">
        <v>47</v>
      </c>
      <c r="AA391" s="174"/>
    </row>
    <row r="392" spans="1:27">
      <c r="A392" s="174">
        <v>2</v>
      </c>
      <c r="B392" s="298" t="s">
        <v>1107</v>
      </c>
      <c r="C392" s="175" t="s">
        <v>1559</v>
      </c>
      <c r="D392" s="176" t="s">
        <v>1230</v>
      </c>
      <c r="E392" s="177">
        <v>12</v>
      </c>
      <c r="F392" s="178" t="str">
        <f t="shared" si="219"/>
        <v/>
      </c>
      <c r="G392" s="179"/>
      <c r="H392" s="176" t="s">
        <v>45</v>
      </c>
      <c r="I392" s="655">
        <v>0.34</v>
      </c>
      <c r="J392" s="176">
        <v>12</v>
      </c>
      <c r="K392" s="176">
        <v>300</v>
      </c>
      <c r="L392" s="176">
        <v>1500</v>
      </c>
      <c r="M392" s="182">
        <v>575.83333333333337</v>
      </c>
      <c r="N392" s="182">
        <v>115.16666666666667</v>
      </c>
      <c r="O392" s="182">
        <v>691</v>
      </c>
      <c r="P392" s="678">
        <f t="shared" si="220"/>
        <v>1110</v>
      </c>
      <c r="Q392" s="183" t="str">
        <f t="shared" si="221"/>
        <v/>
      </c>
      <c r="R392" s="176" t="s">
        <v>657</v>
      </c>
      <c r="S392" s="176" t="s">
        <v>988</v>
      </c>
      <c r="T392" s="176" t="s">
        <v>42</v>
      </c>
      <c r="U392" s="624">
        <f t="shared" si="211"/>
        <v>0</v>
      </c>
      <c r="V392" s="624">
        <f t="shared" si="212"/>
        <v>0</v>
      </c>
      <c r="W392" s="657"/>
      <c r="X392" s="375"/>
      <c r="Y392" s="375"/>
      <c r="Z392" s="375" t="s">
        <v>47</v>
      </c>
      <c r="AA392" s="174"/>
    </row>
    <row r="393" spans="1:27">
      <c r="A393" s="174">
        <v>3</v>
      </c>
      <c r="B393" s="298" t="s">
        <v>746</v>
      </c>
      <c r="C393" s="175" t="s">
        <v>747</v>
      </c>
      <c r="D393" s="180" t="s">
        <v>1297</v>
      </c>
      <c r="E393" s="177">
        <v>6</v>
      </c>
      <c r="F393" s="178" t="str">
        <f t="shared" si="219"/>
        <v/>
      </c>
      <c r="G393" s="179"/>
      <c r="H393" s="176" t="s">
        <v>41</v>
      </c>
      <c r="I393" s="655">
        <v>0.28499999999999998</v>
      </c>
      <c r="J393" s="176">
        <v>12</v>
      </c>
      <c r="K393" s="176">
        <v>288</v>
      </c>
      <c r="L393" s="176">
        <v>1440</v>
      </c>
      <c r="M393" s="182">
        <v>893.33333333333326</v>
      </c>
      <c r="N393" s="182">
        <v>178.66666666666669</v>
      </c>
      <c r="O393" s="182">
        <v>1072</v>
      </c>
      <c r="P393" s="678">
        <f t="shared" si="220"/>
        <v>1720</v>
      </c>
      <c r="Q393" s="183" t="str">
        <f t="shared" si="221"/>
        <v/>
      </c>
      <c r="R393" s="176" t="s">
        <v>1298</v>
      </c>
      <c r="S393" s="176" t="s">
        <v>1560</v>
      </c>
      <c r="T393" s="176" t="s">
        <v>42</v>
      </c>
      <c r="U393" s="624">
        <f t="shared" si="211"/>
        <v>0</v>
      </c>
      <c r="V393" s="624">
        <f t="shared" si="212"/>
        <v>0</v>
      </c>
      <c r="W393" s="657"/>
      <c r="X393" s="375"/>
      <c r="Y393" s="375"/>
      <c r="Z393" s="375" t="s">
        <v>47</v>
      </c>
      <c r="AA393" s="174"/>
    </row>
    <row r="394" spans="1:27">
      <c r="A394" s="174">
        <v>4</v>
      </c>
      <c r="B394" s="298" t="s">
        <v>1231</v>
      </c>
      <c r="C394" s="175" t="s">
        <v>1558</v>
      </c>
      <c r="D394" s="176" t="s">
        <v>1232</v>
      </c>
      <c r="E394" s="177">
        <v>6</v>
      </c>
      <c r="F394" s="178" t="str">
        <f t="shared" si="219"/>
        <v/>
      </c>
      <c r="G394" s="179"/>
      <c r="H394" s="176" t="s">
        <v>45</v>
      </c>
      <c r="I394" s="655">
        <v>1.087</v>
      </c>
      <c r="J394" s="176">
        <v>6</v>
      </c>
      <c r="K394" s="176">
        <v>108</v>
      </c>
      <c r="L394" s="176">
        <v>432</v>
      </c>
      <c r="M394" s="182">
        <v>1125.8333333333333</v>
      </c>
      <c r="N394" s="182">
        <v>225.16666666666666</v>
      </c>
      <c r="O394" s="182">
        <v>1351</v>
      </c>
      <c r="P394" s="678">
        <f t="shared" si="220"/>
        <v>2160</v>
      </c>
      <c r="Q394" s="183" t="str">
        <f t="shared" si="221"/>
        <v/>
      </c>
      <c r="R394" s="176" t="s">
        <v>658</v>
      </c>
      <c r="S394" s="176" t="s">
        <v>1044</v>
      </c>
      <c r="T394" s="176" t="s">
        <v>42</v>
      </c>
      <c r="U394" s="624">
        <f t="shared" si="211"/>
        <v>0</v>
      </c>
      <c r="V394" s="624">
        <f t="shared" si="212"/>
        <v>0</v>
      </c>
      <c r="W394" s="657"/>
      <c r="X394" s="375"/>
      <c r="Y394" s="375"/>
      <c r="Z394" s="375" t="s">
        <v>47</v>
      </c>
      <c r="AA394" s="174"/>
    </row>
    <row r="395" spans="1:27" ht="21" thickBot="1">
      <c r="A395" s="174">
        <v>5</v>
      </c>
      <c r="B395" s="298" t="s">
        <v>1233</v>
      </c>
      <c r="C395" s="298" t="s">
        <v>1559</v>
      </c>
      <c r="D395" s="299" t="s">
        <v>1234</v>
      </c>
      <c r="E395" s="221">
        <v>6</v>
      </c>
      <c r="F395" s="178" t="str">
        <f t="shared" si="219"/>
        <v/>
      </c>
      <c r="G395" s="690"/>
      <c r="H395" s="176" t="s">
        <v>45</v>
      </c>
      <c r="I395" s="655">
        <v>1.087</v>
      </c>
      <c r="J395" s="176">
        <v>6</v>
      </c>
      <c r="K395" s="176">
        <v>108</v>
      </c>
      <c r="L395" s="176">
        <v>432</v>
      </c>
      <c r="M395" s="182">
        <v>1368.3333333333333</v>
      </c>
      <c r="N395" s="182">
        <v>273.66666666666669</v>
      </c>
      <c r="O395" s="182">
        <v>1642</v>
      </c>
      <c r="P395" s="330">
        <f t="shared" si="220"/>
        <v>2630</v>
      </c>
      <c r="Q395" s="183" t="str">
        <f t="shared" si="221"/>
        <v/>
      </c>
      <c r="R395" s="176" t="s">
        <v>659</v>
      </c>
      <c r="S395" s="176" t="s">
        <v>988</v>
      </c>
      <c r="T395" s="176" t="s">
        <v>42</v>
      </c>
      <c r="U395" s="624">
        <f t="shared" si="211"/>
        <v>0</v>
      </c>
      <c r="V395" s="624">
        <f t="shared" si="212"/>
        <v>0</v>
      </c>
      <c r="W395" s="691"/>
      <c r="X395" s="694"/>
      <c r="Y395" s="694"/>
      <c r="Z395" s="694" t="s">
        <v>47</v>
      </c>
      <c r="AA395" s="174"/>
    </row>
    <row r="396" spans="1:27" s="740" customFormat="1" ht="26.25" thickBot="1">
      <c r="A396" s="727" t="s">
        <v>1561</v>
      </c>
      <c r="B396" s="728"/>
      <c r="C396" s="729"/>
      <c r="D396" s="729"/>
      <c r="E396" s="729"/>
      <c r="F396" s="729"/>
      <c r="G396" s="730"/>
      <c r="H396" s="731" t="s">
        <v>40</v>
      </c>
      <c r="I396" s="731" t="s">
        <v>40</v>
      </c>
      <c r="J396" s="732" t="s">
        <v>40</v>
      </c>
      <c r="K396" s="732" t="s">
        <v>40</v>
      </c>
      <c r="L396" s="732" t="s">
        <v>40</v>
      </c>
      <c r="M396" s="733"/>
      <c r="N396" s="733"/>
      <c r="O396" s="734"/>
      <c r="P396" s="733"/>
      <c r="Q396" s="733"/>
      <c r="R396" s="735" t="s">
        <v>40</v>
      </c>
      <c r="S396" s="736"/>
      <c r="T396" s="737"/>
      <c r="U396" s="738" t="str">
        <f t="shared" si="211"/>
        <v/>
      </c>
      <c r="V396" s="738" t="str">
        <f t="shared" si="212"/>
        <v/>
      </c>
      <c r="W396" s="706" t="s">
        <v>40</v>
      </c>
      <c r="X396" s="739"/>
      <c r="Y396" s="739"/>
      <c r="Z396" s="739"/>
    </row>
    <row r="397" spans="1:27" ht="71.099999999999994" customHeight="1">
      <c r="A397" s="174">
        <v>1</v>
      </c>
      <c r="B397" s="219" t="s">
        <v>1090</v>
      </c>
      <c r="C397" s="245" t="s">
        <v>1562</v>
      </c>
      <c r="D397" s="180" t="s">
        <v>1043</v>
      </c>
      <c r="E397" s="180">
        <v>12</v>
      </c>
      <c r="F397" s="178" t="str">
        <f t="shared" ref="F397:F402" si="222">IF(ISERROR(IF(G397/E397=0,"",G397/E397))=TRUE,"",IF(G397/E397=0,"",G397/E397))</f>
        <v/>
      </c>
      <c r="G397" s="179"/>
      <c r="H397" s="176" t="s">
        <v>45</v>
      </c>
      <c r="I397" s="655">
        <v>0.35</v>
      </c>
      <c r="J397" s="176">
        <v>12</v>
      </c>
      <c r="K397" s="176">
        <v>300</v>
      </c>
      <c r="L397" s="176">
        <v>1500</v>
      </c>
      <c r="M397" s="182">
        <v>570.83333333333337</v>
      </c>
      <c r="N397" s="182">
        <v>114.16666666666666</v>
      </c>
      <c r="O397" s="182">
        <v>685</v>
      </c>
      <c r="P397" s="329">
        <f t="shared" ref="P397:P399" si="223">ROUND(O397*1.6/10,0)*10</f>
        <v>1100</v>
      </c>
      <c r="Q397" s="183" t="str">
        <f t="shared" ref="Q397:Q402" si="224">IF(ISERR(IF(O397*G397=0,"",O397*G397))=TRUE,"",IF(O397*G397=0,"",O397*G397))</f>
        <v/>
      </c>
      <c r="R397" s="176" t="s">
        <v>987</v>
      </c>
      <c r="S397" s="176" t="s">
        <v>1044</v>
      </c>
      <c r="T397" s="176" t="s">
        <v>42</v>
      </c>
      <c r="U397" s="624">
        <f t="shared" si="211"/>
        <v>0</v>
      </c>
      <c r="V397" s="624">
        <f t="shared" si="212"/>
        <v>0</v>
      </c>
      <c r="W397" s="710"/>
      <c r="X397" s="711"/>
      <c r="Y397" s="711"/>
      <c r="Z397" s="711" t="s">
        <v>47</v>
      </c>
      <c r="AA397" s="174"/>
    </row>
    <row r="398" spans="1:27" ht="53.1" customHeight="1">
      <c r="A398" s="174">
        <v>2</v>
      </c>
      <c r="B398" s="298" t="s">
        <v>632</v>
      </c>
      <c r="C398" s="175" t="s">
        <v>1563</v>
      </c>
      <c r="D398" s="180" t="s">
        <v>1278</v>
      </c>
      <c r="E398" s="177">
        <v>12</v>
      </c>
      <c r="F398" s="178" t="str">
        <f t="shared" si="222"/>
        <v/>
      </c>
      <c r="G398" s="179"/>
      <c r="H398" s="176" t="s">
        <v>44</v>
      </c>
      <c r="I398" s="655">
        <v>0.35</v>
      </c>
      <c r="J398" s="176">
        <v>12</v>
      </c>
      <c r="K398" s="176">
        <v>300</v>
      </c>
      <c r="L398" s="176">
        <v>1500</v>
      </c>
      <c r="M398" s="182">
        <v>655.83333333333326</v>
      </c>
      <c r="N398" s="182">
        <v>131.16666666666669</v>
      </c>
      <c r="O398" s="182">
        <v>787</v>
      </c>
      <c r="P398" s="183">
        <f t="shared" si="223"/>
        <v>1260</v>
      </c>
      <c r="Q398" s="183" t="str">
        <f t="shared" si="224"/>
        <v/>
      </c>
      <c r="R398" s="176" t="s">
        <v>633</v>
      </c>
      <c r="S398" s="176" t="s">
        <v>988</v>
      </c>
      <c r="T398" s="176" t="s">
        <v>42</v>
      </c>
      <c r="U398" s="624">
        <f t="shared" si="211"/>
        <v>0</v>
      </c>
      <c r="V398" s="624">
        <f t="shared" si="212"/>
        <v>0</v>
      </c>
      <c r="W398" s="657"/>
      <c r="X398" s="184"/>
      <c r="Y398" s="184"/>
      <c r="Z398" s="184" t="s">
        <v>47</v>
      </c>
      <c r="AA398" s="174"/>
    </row>
    <row r="399" spans="1:27" ht="39">
      <c r="A399" s="174">
        <v>3</v>
      </c>
      <c r="B399" s="175" t="s">
        <v>1224</v>
      </c>
      <c r="C399" s="175" t="s">
        <v>1564</v>
      </c>
      <c r="D399" s="176" t="s">
        <v>1225</v>
      </c>
      <c r="E399" s="177">
        <v>1</v>
      </c>
      <c r="F399" s="178" t="str">
        <f t="shared" si="222"/>
        <v/>
      </c>
      <c r="G399" s="179"/>
      <c r="H399" s="176" t="s">
        <v>41</v>
      </c>
      <c r="I399" s="655">
        <v>0.23</v>
      </c>
      <c r="J399" s="176">
        <v>6</v>
      </c>
      <c r="K399" s="176">
        <v>324</v>
      </c>
      <c r="L399" s="176">
        <v>1620</v>
      </c>
      <c r="M399" s="182">
        <v>940.83333333333337</v>
      </c>
      <c r="N399" s="182">
        <v>188.16666666666666</v>
      </c>
      <c r="O399" s="182">
        <v>1129</v>
      </c>
      <c r="P399" s="678">
        <f t="shared" si="223"/>
        <v>1810</v>
      </c>
      <c r="Q399" s="183" t="str">
        <f t="shared" si="224"/>
        <v/>
      </c>
      <c r="R399" s="176" t="s">
        <v>859</v>
      </c>
      <c r="S399" s="176" t="s">
        <v>1565</v>
      </c>
      <c r="T399" s="176" t="s">
        <v>42</v>
      </c>
      <c r="U399" s="624">
        <f t="shared" si="211"/>
        <v>0</v>
      </c>
      <c r="V399" s="624">
        <f t="shared" si="212"/>
        <v>0</v>
      </c>
      <c r="W399" s="657"/>
      <c r="X399" s="375"/>
      <c r="Y399" s="375"/>
      <c r="Z399" s="375" t="s">
        <v>47</v>
      </c>
      <c r="AA399" s="174"/>
    </row>
    <row r="400" spans="1:27" ht="39">
      <c r="A400" s="174">
        <v>4</v>
      </c>
      <c r="B400" s="298" t="s">
        <v>748</v>
      </c>
      <c r="C400" s="175" t="s">
        <v>889</v>
      </c>
      <c r="D400" s="176" t="s">
        <v>749</v>
      </c>
      <c r="E400" s="177">
        <v>1</v>
      </c>
      <c r="F400" s="178" t="str">
        <f t="shared" si="222"/>
        <v/>
      </c>
      <c r="G400" s="179"/>
      <c r="H400" s="176" t="s">
        <v>44</v>
      </c>
      <c r="I400" s="655">
        <v>0.23</v>
      </c>
      <c r="J400" s="176">
        <v>12</v>
      </c>
      <c r="K400" s="176">
        <v>384</v>
      </c>
      <c r="L400" s="176">
        <v>1536</v>
      </c>
      <c r="M400" s="182">
        <v>893.33333333333326</v>
      </c>
      <c r="N400" s="182">
        <v>178.66666666666669</v>
      </c>
      <c r="O400" s="182">
        <v>1072</v>
      </c>
      <c r="P400" s="183">
        <f>ROUND(O400*1.6/10,0)*10</f>
        <v>1720</v>
      </c>
      <c r="Q400" s="183" t="str">
        <f t="shared" si="224"/>
        <v/>
      </c>
      <c r="R400" s="176" t="s">
        <v>750</v>
      </c>
      <c r="S400" s="176" t="s">
        <v>751</v>
      </c>
      <c r="T400" s="176" t="s">
        <v>42</v>
      </c>
      <c r="U400" s="624">
        <f t="shared" si="211"/>
        <v>0</v>
      </c>
      <c r="V400" s="624">
        <f t="shared" si="212"/>
        <v>0</v>
      </c>
      <c r="W400" s="657"/>
      <c r="X400" s="184"/>
      <c r="Y400" s="184"/>
      <c r="Z400" s="184" t="s">
        <v>47</v>
      </c>
      <c r="AA400" s="174"/>
    </row>
    <row r="401" spans="1:27" ht="59.1" customHeight="1">
      <c r="A401" s="174">
        <v>6</v>
      </c>
      <c r="B401" s="298" t="s">
        <v>1091</v>
      </c>
      <c r="C401" s="175" t="s">
        <v>1566</v>
      </c>
      <c r="D401" s="176" t="s">
        <v>1092</v>
      </c>
      <c r="E401" s="177">
        <v>6</v>
      </c>
      <c r="F401" s="178" t="str">
        <f t="shared" si="222"/>
        <v/>
      </c>
      <c r="G401" s="179"/>
      <c r="H401" s="176" t="s">
        <v>45</v>
      </c>
      <c r="I401" s="655">
        <v>1.087</v>
      </c>
      <c r="J401" s="176">
        <v>6</v>
      </c>
      <c r="K401" s="176">
        <v>108</v>
      </c>
      <c r="L401" s="176">
        <v>432</v>
      </c>
      <c r="M401" s="182">
        <v>1282.5</v>
      </c>
      <c r="N401" s="182">
        <v>256.5</v>
      </c>
      <c r="O401" s="182">
        <v>1539</v>
      </c>
      <c r="P401" s="183">
        <f t="shared" ref="P401:P402" si="225">ROUND(O401*1.6/10,0)*10</f>
        <v>2460</v>
      </c>
      <c r="Q401" s="183" t="str">
        <f t="shared" si="224"/>
        <v/>
      </c>
      <c r="R401" s="176" t="s">
        <v>634</v>
      </c>
      <c r="S401" s="176" t="s">
        <v>1044</v>
      </c>
      <c r="T401" s="176" t="s">
        <v>42</v>
      </c>
      <c r="U401" s="624">
        <f t="shared" si="211"/>
        <v>0</v>
      </c>
      <c r="V401" s="624">
        <f t="shared" si="212"/>
        <v>0</v>
      </c>
      <c r="W401" s="657"/>
      <c r="X401" s="184"/>
      <c r="Y401" s="184"/>
      <c r="Z401" s="184" t="s">
        <v>47</v>
      </c>
      <c r="AA401" s="174"/>
    </row>
    <row r="402" spans="1:27" ht="53.1" customHeight="1" thickBot="1">
      <c r="A402" s="174">
        <v>7</v>
      </c>
      <c r="B402" s="298" t="s">
        <v>1093</v>
      </c>
      <c r="C402" s="298" t="s">
        <v>1563</v>
      </c>
      <c r="D402" s="220" t="s">
        <v>1094</v>
      </c>
      <c r="E402" s="221">
        <v>1</v>
      </c>
      <c r="F402" s="178" t="str">
        <f t="shared" si="222"/>
        <v/>
      </c>
      <c r="G402" s="690"/>
      <c r="H402" s="176" t="s">
        <v>44</v>
      </c>
      <c r="I402" s="655">
        <v>1.087</v>
      </c>
      <c r="J402" s="176">
        <v>6</v>
      </c>
      <c r="K402" s="176">
        <v>108</v>
      </c>
      <c r="L402" s="176">
        <v>432</v>
      </c>
      <c r="M402" s="182">
        <v>1560</v>
      </c>
      <c r="N402" s="182">
        <v>312</v>
      </c>
      <c r="O402" s="182">
        <v>1872</v>
      </c>
      <c r="P402" s="222">
        <f t="shared" si="225"/>
        <v>3000</v>
      </c>
      <c r="Q402" s="183" t="str">
        <f t="shared" si="224"/>
        <v/>
      </c>
      <c r="R402" s="176" t="s">
        <v>635</v>
      </c>
      <c r="S402" s="176" t="s">
        <v>988</v>
      </c>
      <c r="T402" s="176" t="s">
        <v>42</v>
      </c>
      <c r="U402" s="624">
        <f t="shared" si="211"/>
        <v>0</v>
      </c>
      <c r="V402" s="624">
        <f t="shared" si="212"/>
        <v>0</v>
      </c>
      <c r="W402" s="691"/>
      <c r="X402" s="693"/>
      <c r="Y402" s="693"/>
      <c r="Z402" s="693" t="s">
        <v>47</v>
      </c>
      <c r="AA402" s="174"/>
    </row>
    <row r="403" spans="1:27" s="753" customFormat="1" ht="26.25" thickBot="1">
      <c r="A403" s="759" t="s">
        <v>1567</v>
      </c>
      <c r="B403" s="741"/>
      <c r="C403" s="742"/>
      <c r="D403" s="743"/>
      <c r="E403" s="743"/>
      <c r="F403" s="743"/>
      <c r="G403" s="744"/>
      <c r="H403" s="743" t="s">
        <v>40</v>
      </c>
      <c r="I403" s="743" t="s">
        <v>40</v>
      </c>
      <c r="J403" s="745" t="s">
        <v>40</v>
      </c>
      <c r="K403" s="745" t="s">
        <v>40</v>
      </c>
      <c r="L403" s="745" t="s">
        <v>40</v>
      </c>
      <c r="M403" s="746"/>
      <c r="N403" s="746"/>
      <c r="O403" s="747"/>
      <c r="P403" s="746"/>
      <c r="Q403" s="746"/>
      <c r="R403" s="748" t="s">
        <v>40</v>
      </c>
      <c r="S403" s="749"/>
      <c r="T403" s="750"/>
      <c r="U403" s="751" t="str">
        <f t="shared" si="211"/>
        <v/>
      </c>
      <c r="V403" s="751" t="str">
        <f t="shared" si="212"/>
        <v/>
      </c>
      <c r="W403" s="706" t="s">
        <v>40</v>
      </c>
      <c r="X403" s="752"/>
      <c r="Y403" s="752"/>
      <c r="Z403" s="752"/>
    </row>
    <row r="404" spans="1:27">
      <c r="A404" s="174">
        <v>1</v>
      </c>
      <c r="B404" s="219" t="s">
        <v>1086</v>
      </c>
      <c r="C404" s="245" t="s">
        <v>1568</v>
      </c>
      <c r="D404" s="180" t="s">
        <v>1040</v>
      </c>
      <c r="E404" s="180">
        <v>12</v>
      </c>
      <c r="F404" s="178" t="str">
        <f t="shared" ref="F404:F409" si="226">IF(ISERROR(IF(G404/E404=0,"",G404/E404))=TRUE,"",IF(G404/E404=0,"",G404/E404))</f>
        <v/>
      </c>
      <c r="G404" s="179"/>
      <c r="H404" s="176" t="s">
        <v>45</v>
      </c>
      <c r="I404" s="655">
        <v>0.35</v>
      </c>
      <c r="J404" s="176">
        <v>12</v>
      </c>
      <c r="K404" s="176">
        <v>300</v>
      </c>
      <c r="L404" s="176">
        <v>1500</v>
      </c>
      <c r="M404" s="182">
        <v>570.83333333333337</v>
      </c>
      <c r="N404" s="182">
        <v>114.16666666666666</v>
      </c>
      <c r="O404" s="182">
        <v>685</v>
      </c>
      <c r="P404" s="329">
        <f t="shared" ref="P404:P409" si="227">ROUND(O404*1.6/10,0)*10</f>
        <v>1100</v>
      </c>
      <c r="Q404" s="183" t="str">
        <f t="shared" ref="Q404:Q409" si="228">IF(ISERR(IF(O404*G404=0,"",O404*G404))=TRUE,"",IF(O404*G404=0,"",O404*G404))</f>
        <v/>
      </c>
      <c r="R404" s="176" t="s">
        <v>1041</v>
      </c>
      <c r="S404" s="176" t="s">
        <v>990</v>
      </c>
      <c r="T404" s="176" t="s">
        <v>42</v>
      </c>
      <c r="U404" s="624">
        <f t="shared" si="211"/>
        <v>0</v>
      </c>
      <c r="V404" s="624">
        <f t="shared" si="212"/>
        <v>0</v>
      </c>
      <c r="W404" s="710"/>
      <c r="X404" s="711"/>
      <c r="Y404" s="754"/>
      <c r="Z404" s="711" t="s">
        <v>47</v>
      </c>
      <c r="AA404" s="174"/>
    </row>
    <row r="405" spans="1:27">
      <c r="A405" s="174">
        <v>2</v>
      </c>
      <c r="B405" s="298" t="s">
        <v>1087</v>
      </c>
      <c r="C405" s="175" t="s">
        <v>1569</v>
      </c>
      <c r="D405" s="180" t="s">
        <v>1042</v>
      </c>
      <c r="E405" s="177">
        <v>1</v>
      </c>
      <c r="F405" s="178" t="str">
        <f t="shared" si="226"/>
        <v/>
      </c>
      <c r="G405" s="179"/>
      <c r="H405" s="176" t="s">
        <v>44</v>
      </c>
      <c r="I405" s="655">
        <v>0.35</v>
      </c>
      <c r="J405" s="176">
        <v>12</v>
      </c>
      <c r="K405" s="176">
        <v>300</v>
      </c>
      <c r="L405" s="176">
        <v>1500</v>
      </c>
      <c r="M405" s="182">
        <v>655.83333333333326</v>
      </c>
      <c r="N405" s="182">
        <v>131.16666666666669</v>
      </c>
      <c r="O405" s="182">
        <v>787</v>
      </c>
      <c r="P405" s="183">
        <f t="shared" si="227"/>
        <v>1260</v>
      </c>
      <c r="Q405" s="183" t="str">
        <f t="shared" si="228"/>
        <v/>
      </c>
      <c r="R405" s="176" t="s">
        <v>764</v>
      </c>
      <c r="S405" s="176" t="s">
        <v>1570</v>
      </c>
      <c r="T405" s="176" t="s">
        <v>42</v>
      </c>
      <c r="U405" s="624">
        <f t="shared" si="211"/>
        <v>0</v>
      </c>
      <c r="V405" s="624">
        <f t="shared" si="212"/>
        <v>0</v>
      </c>
      <c r="W405" s="657"/>
      <c r="X405" s="184"/>
      <c r="Y405" s="400"/>
      <c r="Z405" s="184" t="s">
        <v>47</v>
      </c>
      <c r="AA405" s="174"/>
    </row>
    <row r="406" spans="1:27" ht="60" customHeight="1">
      <c r="A406" s="174">
        <v>3</v>
      </c>
      <c r="B406" s="298" t="s">
        <v>625</v>
      </c>
      <c r="C406" s="175" t="s">
        <v>626</v>
      </c>
      <c r="D406" s="180" t="s">
        <v>627</v>
      </c>
      <c r="E406" s="177">
        <v>1</v>
      </c>
      <c r="F406" s="178" t="str">
        <f t="shared" si="226"/>
        <v/>
      </c>
      <c r="G406" s="179"/>
      <c r="H406" s="176" t="s">
        <v>44</v>
      </c>
      <c r="I406" s="655">
        <v>0.23200000000000001</v>
      </c>
      <c r="J406" s="176">
        <v>6</v>
      </c>
      <c r="K406" s="176">
        <v>288</v>
      </c>
      <c r="L406" s="176">
        <v>1440</v>
      </c>
      <c r="M406" s="182">
        <v>940.83333333333337</v>
      </c>
      <c r="N406" s="182">
        <v>188.16666666666666</v>
      </c>
      <c r="O406" s="182">
        <v>1129</v>
      </c>
      <c r="P406" s="183">
        <f t="shared" si="227"/>
        <v>1810</v>
      </c>
      <c r="Q406" s="183" t="str">
        <f t="shared" si="228"/>
        <v/>
      </c>
      <c r="R406" s="176" t="s">
        <v>628</v>
      </c>
      <c r="S406" s="176" t="s">
        <v>758</v>
      </c>
      <c r="T406" s="176" t="s">
        <v>42</v>
      </c>
      <c r="U406" s="624">
        <f t="shared" si="211"/>
        <v>0</v>
      </c>
      <c r="V406" s="624">
        <f t="shared" si="212"/>
        <v>0</v>
      </c>
      <c r="W406" s="657"/>
      <c r="X406" s="184"/>
      <c r="Y406" s="184"/>
      <c r="Z406" s="184" t="s">
        <v>47</v>
      </c>
      <c r="AA406" s="174"/>
    </row>
    <row r="407" spans="1:27" ht="39">
      <c r="A407" s="174">
        <v>4</v>
      </c>
      <c r="B407" s="298" t="s">
        <v>885</v>
      </c>
      <c r="C407" s="175" t="s">
        <v>886</v>
      </c>
      <c r="D407" s="176" t="s">
        <v>887</v>
      </c>
      <c r="E407" s="177">
        <v>1</v>
      </c>
      <c r="F407" s="178" t="str">
        <f t="shared" si="226"/>
        <v/>
      </c>
      <c r="G407" s="179"/>
      <c r="H407" s="176" t="s">
        <v>44</v>
      </c>
      <c r="I407" s="655">
        <v>0.23</v>
      </c>
      <c r="J407" s="176">
        <v>12</v>
      </c>
      <c r="K407" s="176">
        <v>384</v>
      </c>
      <c r="L407" s="176">
        <v>1536</v>
      </c>
      <c r="M407" s="182">
        <v>893.33333333333326</v>
      </c>
      <c r="N407" s="182">
        <v>178.66666666666669</v>
      </c>
      <c r="O407" s="182">
        <v>1072</v>
      </c>
      <c r="P407" s="183">
        <f t="shared" si="227"/>
        <v>1720</v>
      </c>
      <c r="Q407" s="183" t="str">
        <f t="shared" si="228"/>
        <v/>
      </c>
      <c r="R407" s="176" t="s">
        <v>888</v>
      </c>
      <c r="S407" s="176" t="s">
        <v>751</v>
      </c>
      <c r="T407" s="176" t="s">
        <v>42</v>
      </c>
      <c r="U407" s="624">
        <f t="shared" si="211"/>
        <v>0</v>
      </c>
      <c r="V407" s="624">
        <f t="shared" si="212"/>
        <v>0</v>
      </c>
      <c r="W407" s="657"/>
      <c r="X407" s="184"/>
      <c r="Y407" s="184"/>
      <c r="Z407" s="184" t="s">
        <v>47</v>
      </c>
      <c r="AA407" s="174"/>
    </row>
    <row r="408" spans="1:27">
      <c r="A408" s="174">
        <v>6</v>
      </c>
      <c r="B408" s="298" t="s">
        <v>1088</v>
      </c>
      <c r="C408" s="175" t="s">
        <v>1568</v>
      </c>
      <c r="D408" s="180" t="s">
        <v>1089</v>
      </c>
      <c r="E408" s="177">
        <v>1</v>
      </c>
      <c r="F408" s="178" t="str">
        <f t="shared" si="226"/>
        <v/>
      </c>
      <c r="G408" s="179"/>
      <c r="H408" s="176" t="s">
        <v>44</v>
      </c>
      <c r="I408" s="655">
        <v>1.087</v>
      </c>
      <c r="J408" s="176">
        <v>6</v>
      </c>
      <c r="K408" s="176">
        <v>108</v>
      </c>
      <c r="L408" s="176">
        <v>432</v>
      </c>
      <c r="M408" s="182">
        <v>1282.5</v>
      </c>
      <c r="N408" s="182">
        <v>256.5</v>
      </c>
      <c r="O408" s="182">
        <v>1539</v>
      </c>
      <c r="P408" s="183">
        <f t="shared" si="227"/>
        <v>2460</v>
      </c>
      <c r="Q408" s="183" t="str">
        <f t="shared" si="228"/>
        <v/>
      </c>
      <c r="R408" s="176" t="s">
        <v>629</v>
      </c>
      <c r="S408" s="176" t="s">
        <v>990</v>
      </c>
      <c r="T408" s="176" t="s">
        <v>42</v>
      </c>
      <c r="U408" s="624">
        <f t="shared" si="211"/>
        <v>0</v>
      </c>
      <c r="V408" s="624">
        <f t="shared" si="212"/>
        <v>0</v>
      </c>
      <c r="W408" s="657"/>
      <c r="X408" s="184"/>
      <c r="Y408" s="184"/>
      <c r="Z408" s="184" t="s">
        <v>47</v>
      </c>
      <c r="AA408" s="174"/>
    </row>
    <row r="409" spans="1:27" ht="53.1" customHeight="1" thickBot="1">
      <c r="A409" s="174">
        <v>7</v>
      </c>
      <c r="B409" s="298" t="s">
        <v>630</v>
      </c>
      <c r="C409" s="298" t="s">
        <v>1569</v>
      </c>
      <c r="D409" s="220" t="s">
        <v>1277</v>
      </c>
      <c r="E409" s="221">
        <v>1</v>
      </c>
      <c r="F409" s="178" t="str">
        <f t="shared" si="226"/>
        <v/>
      </c>
      <c r="G409" s="690"/>
      <c r="H409" s="176" t="s">
        <v>41</v>
      </c>
      <c r="I409" s="655">
        <v>1.0669999999999999</v>
      </c>
      <c r="J409" s="176">
        <v>6</v>
      </c>
      <c r="K409" s="176">
        <v>108</v>
      </c>
      <c r="L409" s="176">
        <v>432</v>
      </c>
      <c r="M409" s="182">
        <v>1560</v>
      </c>
      <c r="N409" s="182">
        <v>312</v>
      </c>
      <c r="O409" s="182">
        <v>1872</v>
      </c>
      <c r="P409" s="222">
        <f t="shared" si="227"/>
        <v>3000</v>
      </c>
      <c r="Q409" s="183" t="str">
        <f t="shared" si="228"/>
        <v/>
      </c>
      <c r="R409" s="176" t="s">
        <v>631</v>
      </c>
      <c r="S409" s="176" t="s">
        <v>1570</v>
      </c>
      <c r="T409" s="176" t="s">
        <v>42</v>
      </c>
      <c r="U409" s="624">
        <f t="shared" si="211"/>
        <v>0</v>
      </c>
      <c r="V409" s="624">
        <f t="shared" si="212"/>
        <v>0</v>
      </c>
      <c r="W409" s="691"/>
      <c r="X409" s="693"/>
      <c r="Y409" s="693"/>
      <c r="Z409" s="693" t="s">
        <v>47</v>
      </c>
      <c r="AA409" s="174"/>
    </row>
    <row r="410" spans="1:27" s="755" customFormat="1" ht="26.25" thickBot="1">
      <c r="A410" s="376" t="s">
        <v>890</v>
      </c>
      <c r="B410" s="377"/>
      <c r="C410" s="378"/>
      <c r="D410" s="379"/>
      <c r="E410" s="379"/>
      <c r="F410" s="379"/>
      <c r="G410" s="380"/>
      <c r="H410" s="379" t="s">
        <v>40</v>
      </c>
      <c r="I410" s="379" t="s">
        <v>40</v>
      </c>
      <c r="J410" s="381" t="s">
        <v>40</v>
      </c>
      <c r="K410" s="381" t="s">
        <v>40</v>
      </c>
      <c r="L410" s="381" t="s">
        <v>40</v>
      </c>
      <c r="M410" s="382"/>
      <c r="N410" s="383"/>
      <c r="O410" s="384"/>
      <c r="P410" s="383"/>
      <c r="Q410" s="383"/>
      <c r="R410" s="383" t="s">
        <v>40</v>
      </c>
      <c r="S410" s="385"/>
      <c r="T410" s="386"/>
      <c r="U410" s="384" t="str">
        <f t="shared" si="211"/>
        <v/>
      </c>
      <c r="V410" s="384" t="str">
        <f t="shared" si="212"/>
        <v/>
      </c>
      <c r="W410" s="706" t="s">
        <v>40</v>
      </c>
      <c r="X410" s="387"/>
      <c r="Y410" s="387"/>
      <c r="Z410" s="387"/>
    </row>
    <row r="411" spans="1:27" ht="79.5" customHeight="1">
      <c r="A411" s="174">
        <v>1</v>
      </c>
      <c r="B411" s="245" t="s">
        <v>1095</v>
      </c>
      <c r="C411" s="245" t="s">
        <v>1571</v>
      </c>
      <c r="D411" s="180" t="s">
        <v>1045</v>
      </c>
      <c r="E411" s="180">
        <v>3</v>
      </c>
      <c r="F411" s="178" t="str">
        <f t="shared" ref="F411:F413" si="229">IF(ISERROR(IF(G411/E411=0,"",G411/E411))=TRUE,"",IF(G411/E411=0,"",G411/E411))</f>
        <v/>
      </c>
      <c r="G411" s="179"/>
      <c r="H411" s="176" t="s">
        <v>44</v>
      </c>
      <c r="I411" s="655">
        <v>0.35</v>
      </c>
      <c r="J411" s="176">
        <v>12</v>
      </c>
      <c r="K411" s="176">
        <v>300</v>
      </c>
      <c r="L411" s="176">
        <v>1500</v>
      </c>
      <c r="M411" s="182">
        <v>570.83333333333337</v>
      </c>
      <c r="N411" s="182">
        <v>114.16666666666666</v>
      </c>
      <c r="O411" s="182">
        <v>685</v>
      </c>
      <c r="P411" s="329">
        <f t="shared" ref="P411:P413" si="230">ROUND(O411*1.6/10,0)*10</f>
        <v>1100</v>
      </c>
      <c r="Q411" s="183" t="str">
        <f t="shared" ref="Q411:Q413" si="231">IF(ISERR(IF(O411*G411=0,"",O411*G411))=TRUE,"",IF(O411*G411=0,"",O411*G411))</f>
        <v/>
      </c>
      <c r="R411" s="176" t="s">
        <v>989</v>
      </c>
      <c r="S411" s="176" t="s">
        <v>990</v>
      </c>
      <c r="T411" s="176" t="s">
        <v>42</v>
      </c>
      <c r="U411" s="624">
        <f t="shared" si="211"/>
        <v>0</v>
      </c>
      <c r="V411" s="624">
        <f t="shared" si="212"/>
        <v>0</v>
      </c>
      <c r="W411" s="710"/>
      <c r="X411" s="711"/>
      <c r="Y411" s="711"/>
      <c r="Z411" s="711" t="s">
        <v>47</v>
      </c>
      <c r="AA411" s="174"/>
    </row>
    <row r="412" spans="1:27" ht="56.25" customHeight="1">
      <c r="A412" s="174">
        <v>2</v>
      </c>
      <c r="B412" s="175" t="s">
        <v>796</v>
      </c>
      <c r="C412" s="175" t="s">
        <v>1572</v>
      </c>
      <c r="D412" s="176" t="s">
        <v>1279</v>
      </c>
      <c r="E412" s="177">
        <v>3</v>
      </c>
      <c r="F412" s="178" t="str">
        <f t="shared" si="229"/>
        <v/>
      </c>
      <c r="G412" s="179"/>
      <c r="H412" s="176" t="s">
        <v>44</v>
      </c>
      <c r="I412" s="655">
        <v>0.35</v>
      </c>
      <c r="J412" s="176">
        <v>12</v>
      </c>
      <c r="K412" s="176">
        <v>300</v>
      </c>
      <c r="L412" s="176">
        <v>1500</v>
      </c>
      <c r="M412" s="182">
        <v>655.83333333333326</v>
      </c>
      <c r="N412" s="182">
        <v>131.16666666666669</v>
      </c>
      <c r="O412" s="182">
        <v>787</v>
      </c>
      <c r="P412" s="183">
        <f t="shared" si="230"/>
        <v>1260</v>
      </c>
      <c r="Q412" s="183" t="str">
        <f t="shared" si="231"/>
        <v/>
      </c>
      <c r="R412" s="176" t="s">
        <v>797</v>
      </c>
      <c r="S412" s="176" t="s">
        <v>988</v>
      </c>
      <c r="T412" s="176" t="s">
        <v>42</v>
      </c>
      <c r="U412" s="624">
        <f t="shared" si="211"/>
        <v>0</v>
      </c>
      <c r="V412" s="624">
        <f t="shared" si="212"/>
        <v>0</v>
      </c>
      <c r="W412" s="657"/>
      <c r="X412" s="184"/>
      <c r="Y412" s="184"/>
      <c r="Z412" s="184" t="s">
        <v>47</v>
      </c>
      <c r="AA412" s="174"/>
    </row>
    <row r="413" spans="1:27" ht="56.25" customHeight="1" thickBot="1">
      <c r="A413" s="174">
        <v>3</v>
      </c>
      <c r="B413" s="175" t="s">
        <v>759</v>
      </c>
      <c r="C413" s="175" t="s">
        <v>1096</v>
      </c>
      <c r="D413" s="180" t="s">
        <v>760</v>
      </c>
      <c r="E413" s="243">
        <v>3</v>
      </c>
      <c r="F413" s="178" t="str">
        <f t="shared" si="229"/>
        <v/>
      </c>
      <c r="G413" s="179"/>
      <c r="H413" s="176" t="s">
        <v>41</v>
      </c>
      <c r="I413" s="655">
        <v>0.23200000000000001</v>
      </c>
      <c r="J413" s="176">
        <v>6</v>
      </c>
      <c r="K413" s="176">
        <v>288</v>
      </c>
      <c r="L413" s="176">
        <v>1440</v>
      </c>
      <c r="M413" s="182">
        <v>940.83333333333337</v>
      </c>
      <c r="N413" s="182">
        <v>188.16666666666666</v>
      </c>
      <c r="O413" s="182">
        <v>1129</v>
      </c>
      <c r="P413" s="183">
        <f t="shared" si="230"/>
        <v>1810</v>
      </c>
      <c r="Q413" s="183" t="str">
        <f t="shared" si="231"/>
        <v/>
      </c>
      <c r="R413" s="176" t="s">
        <v>761</v>
      </c>
      <c r="S413" s="176" t="s">
        <v>841</v>
      </c>
      <c r="T413" s="176" t="s">
        <v>42</v>
      </c>
      <c r="U413" s="624">
        <f t="shared" si="211"/>
        <v>0</v>
      </c>
      <c r="V413" s="624">
        <f t="shared" si="212"/>
        <v>0</v>
      </c>
      <c r="W413" s="657"/>
      <c r="X413" s="184"/>
      <c r="Y413" s="184"/>
      <c r="Z413" s="184" t="s">
        <v>47</v>
      </c>
      <c r="AA413" s="174"/>
    </row>
    <row r="414" spans="1:27" s="603" customFormat="1" ht="26.25" thickBot="1">
      <c r="A414" s="760" t="s">
        <v>1573</v>
      </c>
      <c r="B414" s="366"/>
      <c r="C414" s="367"/>
      <c r="D414" s="368"/>
      <c r="E414" s="368"/>
      <c r="F414" s="368"/>
      <c r="G414" s="369"/>
      <c r="H414" s="368"/>
      <c r="I414" s="368"/>
      <c r="J414" s="370"/>
      <c r="K414" s="370"/>
      <c r="L414" s="370"/>
      <c r="M414" s="371"/>
      <c r="N414" s="371"/>
      <c r="O414" s="372"/>
      <c r="P414" s="372"/>
      <c r="Q414" s="371"/>
      <c r="R414" s="371"/>
      <c r="S414" s="373"/>
      <c r="T414" s="372"/>
      <c r="U414" s="372"/>
      <c r="V414" s="372"/>
      <c r="W414" s="657"/>
      <c r="X414" s="374"/>
      <c r="Y414" s="374"/>
      <c r="Z414" s="374"/>
    </row>
    <row r="415" spans="1:27" ht="39">
      <c r="A415" s="174">
        <v>2</v>
      </c>
      <c r="B415" s="318" t="s">
        <v>1084</v>
      </c>
      <c r="C415" s="175" t="s">
        <v>1574</v>
      </c>
      <c r="D415" s="176" t="s">
        <v>1085</v>
      </c>
      <c r="E415" s="177">
        <v>1</v>
      </c>
      <c r="F415" s="178" t="str">
        <f t="shared" ref="F415:F419" si="232">IF(ISERROR(IF(G415/E415=0,"",G415/E415))=TRUE,"",IF(G415/E415=0,"",G415/E415))</f>
        <v/>
      </c>
      <c r="G415" s="179"/>
      <c r="H415" s="176" t="s">
        <v>45</v>
      </c>
      <c r="I415" s="655">
        <v>0.35</v>
      </c>
      <c r="J415" s="176">
        <v>12</v>
      </c>
      <c r="K415" s="176">
        <v>300</v>
      </c>
      <c r="L415" s="176">
        <v>1500</v>
      </c>
      <c r="M415" s="182">
        <v>570.83333333333337</v>
      </c>
      <c r="N415" s="182">
        <v>114.16666666666666</v>
      </c>
      <c r="O415" s="182">
        <v>685</v>
      </c>
      <c r="P415" s="183">
        <f t="shared" ref="P415:P419" si="233">ROUND(O415*1.6/10,0)*10</f>
        <v>1100</v>
      </c>
      <c r="Q415" s="183" t="str">
        <f t="shared" ref="Q415:Q419" si="234">IF(ISERR(IF(O415*G415=0,"",O415*G415))=TRUE,"",IF(O415*G415=0,"",O415*G415))</f>
        <v/>
      </c>
      <c r="R415" s="176" t="s">
        <v>617</v>
      </c>
      <c r="S415" s="176" t="s">
        <v>1044</v>
      </c>
      <c r="T415" s="176" t="s">
        <v>42</v>
      </c>
      <c r="U415" s="624">
        <f t="shared" ref="U415:U423" si="235">IFERROR(G415*I415,"")</f>
        <v>0</v>
      </c>
      <c r="V415" s="624">
        <f t="shared" ref="V415:V423" si="236">IFERROR(G415/L415,"")</f>
        <v>0</v>
      </c>
      <c r="W415" s="657"/>
      <c r="X415" s="184"/>
      <c r="Y415" s="184"/>
      <c r="Z415" s="184" t="s">
        <v>47</v>
      </c>
      <c r="AA415" s="174"/>
    </row>
    <row r="416" spans="1:27">
      <c r="A416" s="174">
        <v>3</v>
      </c>
      <c r="B416" s="318" t="s">
        <v>618</v>
      </c>
      <c r="C416" s="175" t="s">
        <v>619</v>
      </c>
      <c r="D416" s="176" t="s">
        <v>1575</v>
      </c>
      <c r="E416" s="177">
        <v>1</v>
      </c>
      <c r="F416" s="178" t="str">
        <f t="shared" si="232"/>
        <v/>
      </c>
      <c r="G416" s="179"/>
      <c r="H416" s="176" t="s">
        <v>45</v>
      </c>
      <c r="I416" s="655">
        <v>0.35</v>
      </c>
      <c r="J416" s="176">
        <v>12</v>
      </c>
      <c r="K416" s="176">
        <v>300</v>
      </c>
      <c r="L416" s="176">
        <v>1500</v>
      </c>
      <c r="M416" s="182">
        <v>655.83333333333326</v>
      </c>
      <c r="N416" s="182">
        <v>131.16666666666669</v>
      </c>
      <c r="O416" s="182">
        <v>787</v>
      </c>
      <c r="P416" s="183">
        <f t="shared" si="233"/>
        <v>1260</v>
      </c>
      <c r="Q416" s="183" t="str">
        <f t="shared" si="234"/>
        <v/>
      </c>
      <c r="R416" s="176" t="s">
        <v>620</v>
      </c>
      <c r="S416" s="176" t="s">
        <v>988</v>
      </c>
      <c r="T416" s="176" t="s">
        <v>42</v>
      </c>
      <c r="U416" s="624">
        <f t="shared" si="235"/>
        <v>0</v>
      </c>
      <c r="V416" s="624">
        <f t="shared" si="236"/>
        <v>0</v>
      </c>
      <c r="W416" s="657"/>
      <c r="X416" s="184"/>
      <c r="Y416" s="184"/>
      <c r="Z416" s="184" t="s">
        <v>47</v>
      </c>
      <c r="AA416" s="174"/>
    </row>
    <row r="417" spans="1:27" ht="39">
      <c r="A417" s="174">
        <v>4</v>
      </c>
      <c r="B417" s="175" t="s">
        <v>1220</v>
      </c>
      <c r="C417" s="175" t="s">
        <v>1576</v>
      </c>
      <c r="D417" s="176" t="s">
        <v>1221</v>
      </c>
      <c r="E417" s="177">
        <v>1</v>
      </c>
      <c r="F417" s="178" t="str">
        <f t="shared" si="232"/>
        <v/>
      </c>
      <c r="G417" s="179"/>
      <c r="H417" s="176" t="s">
        <v>41</v>
      </c>
      <c r="I417" s="655">
        <v>0.17499999999999999</v>
      </c>
      <c r="J417" s="176">
        <v>6</v>
      </c>
      <c r="K417" s="176">
        <v>468</v>
      </c>
      <c r="L417" s="176">
        <v>2340</v>
      </c>
      <c r="M417" s="182">
        <v>893.33333333333326</v>
      </c>
      <c r="N417" s="182">
        <v>178.66666666666669</v>
      </c>
      <c r="O417" s="182">
        <v>1072</v>
      </c>
      <c r="P417" s="678">
        <f t="shared" si="233"/>
        <v>1720</v>
      </c>
      <c r="Q417" s="183" t="str">
        <f t="shared" si="234"/>
        <v/>
      </c>
      <c r="R417" s="176" t="s">
        <v>621</v>
      </c>
      <c r="S417" s="176" t="s">
        <v>1577</v>
      </c>
      <c r="T417" s="176" t="s">
        <v>42</v>
      </c>
      <c r="U417" s="624">
        <f t="shared" si="235"/>
        <v>0</v>
      </c>
      <c r="V417" s="624">
        <f t="shared" si="236"/>
        <v>0</v>
      </c>
      <c r="W417" s="657"/>
      <c r="X417" s="375"/>
      <c r="Y417" s="375"/>
      <c r="Z417" s="375" t="s">
        <v>47</v>
      </c>
      <c r="AA417" s="174"/>
    </row>
    <row r="418" spans="1:27" ht="39">
      <c r="A418" s="174">
        <v>5</v>
      </c>
      <c r="B418" s="175" t="s">
        <v>1222</v>
      </c>
      <c r="C418" s="175" t="s">
        <v>1574</v>
      </c>
      <c r="D418" s="176" t="s">
        <v>1223</v>
      </c>
      <c r="E418" s="177">
        <v>1</v>
      </c>
      <c r="F418" s="178" t="str">
        <f t="shared" si="232"/>
        <v/>
      </c>
      <c r="G418" s="179"/>
      <c r="H418" s="176" t="s">
        <v>45</v>
      </c>
      <c r="I418" s="655">
        <v>1.087</v>
      </c>
      <c r="J418" s="176">
        <v>6</v>
      </c>
      <c r="K418" s="176">
        <v>108</v>
      </c>
      <c r="L418" s="176">
        <v>432</v>
      </c>
      <c r="M418" s="182">
        <v>1282.5</v>
      </c>
      <c r="N418" s="182">
        <v>256.5</v>
      </c>
      <c r="O418" s="182">
        <v>1539</v>
      </c>
      <c r="P418" s="678">
        <f t="shared" si="233"/>
        <v>2460</v>
      </c>
      <c r="Q418" s="183" t="str">
        <f t="shared" si="234"/>
        <v/>
      </c>
      <c r="R418" s="176" t="s">
        <v>622</v>
      </c>
      <c r="S418" s="176" t="s">
        <v>1044</v>
      </c>
      <c r="T418" s="176" t="s">
        <v>42</v>
      </c>
      <c r="U418" s="624">
        <f t="shared" si="235"/>
        <v>0</v>
      </c>
      <c r="V418" s="624">
        <f t="shared" si="236"/>
        <v>0</v>
      </c>
      <c r="W418" s="657"/>
      <c r="X418" s="375"/>
      <c r="Y418" s="375"/>
      <c r="Z418" s="375" t="s">
        <v>47</v>
      </c>
      <c r="AA418" s="174"/>
    </row>
    <row r="419" spans="1:27" ht="21" thickBot="1">
      <c r="A419" s="174">
        <v>6</v>
      </c>
      <c r="B419" s="318" t="s">
        <v>623</v>
      </c>
      <c r="C419" s="175" t="s">
        <v>619</v>
      </c>
      <c r="D419" s="176" t="s">
        <v>1299</v>
      </c>
      <c r="E419" s="177">
        <v>1</v>
      </c>
      <c r="F419" s="178" t="str">
        <f t="shared" si="232"/>
        <v/>
      </c>
      <c r="G419" s="179"/>
      <c r="H419" s="176" t="s">
        <v>45</v>
      </c>
      <c r="I419" s="655">
        <v>1.087</v>
      </c>
      <c r="J419" s="176">
        <v>6</v>
      </c>
      <c r="K419" s="176">
        <v>108</v>
      </c>
      <c r="L419" s="176">
        <v>432</v>
      </c>
      <c r="M419" s="182">
        <v>1560</v>
      </c>
      <c r="N419" s="182">
        <v>312</v>
      </c>
      <c r="O419" s="182">
        <v>1872</v>
      </c>
      <c r="P419" s="183">
        <f t="shared" si="233"/>
        <v>3000</v>
      </c>
      <c r="Q419" s="183" t="str">
        <f t="shared" si="234"/>
        <v/>
      </c>
      <c r="R419" s="176" t="s">
        <v>624</v>
      </c>
      <c r="S419" s="176" t="s">
        <v>988</v>
      </c>
      <c r="T419" s="176" t="s">
        <v>42</v>
      </c>
      <c r="U419" s="624">
        <f t="shared" si="235"/>
        <v>0</v>
      </c>
      <c r="V419" s="624">
        <f t="shared" si="236"/>
        <v>0</v>
      </c>
      <c r="W419" s="657"/>
      <c r="X419" s="184"/>
      <c r="Y419" s="184"/>
      <c r="Z419" s="184" t="s">
        <v>47</v>
      </c>
      <c r="AA419" s="174"/>
    </row>
    <row r="420" spans="1:27" s="592" customFormat="1" ht="26.25" thickBot="1">
      <c r="A420" s="223" t="s">
        <v>891</v>
      </c>
      <c r="B420" s="224"/>
      <c r="C420" s="224"/>
      <c r="D420" s="225"/>
      <c r="E420" s="225"/>
      <c r="F420" s="225"/>
      <c r="G420" s="226"/>
      <c r="H420" s="225" t="s">
        <v>40</v>
      </c>
      <c r="I420" s="225" t="s">
        <v>40</v>
      </c>
      <c r="J420" s="227" t="s">
        <v>40</v>
      </c>
      <c r="K420" s="227" t="s">
        <v>40</v>
      </c>
      <c r="L420" s="227" t="s">
        <v>40</v>
      </c>
      <c r="M420" s="228"/>
      <c r="N420" s="228"/>
      <c r="O420" s="229"/>
      <c r="P420" s="228"/>
      <c r="Q420" s="228"/>
      <c r="R420" s="228" t="s">
        <v>40</v>
      </c>
      <c r="S420" s="230"/>
      <c r="T420" s="229"/>
      <c r="U420" s="229" t="str">
        <f t="shared" si="235"/>
        <v/>
      </c>
      <c r="V420" s="229" t="str">
        <f t="shared" si="236"/>
        <v/>
      </c>
      <c r="W420" s="657" t="s">
        <v>40</v>
      </c>
      <c r="X420" s="231"/>
      <c r="Y420" s="231"/>
      <c r="Z420" s="231"/>
    </row>
    <row r="421" spans="1:27">
      <c r="A421" s="218">
        <f>IF(ISERR(#REF!+1)=TRUE,1,#REF!+1)</f>
        <v>1</v>
      </c>
      <c r="B421" s="175" t="s">
        <v>798</v>
      </c>
      <c r="C421" s="175" t="s">
        <v>799</v>
      </c>
      <c r="D421" s="177" t="s">
        <v>800</v>
      </c>
      <c r="E421" s="177">
        <v>12</v>
      </c>
      <c r="F421" s="178" t="str">
        <f t="shared" ref="F421:F423" si="237">IF(ISERROR(IF(G421/E421=0,"",G421/E421))=TRUE,"",IF(G421/E421=0,"",G421/E421))</f>
        <v/>
      </c>
      <c r="G421" s="179"/>
      <c r="H421" s="176" t="s">
        <v>45</v>
      </c>
      <c r="I421" s="655">
        <v>0.18</v>
      </c>
      <c r="J421" s="176">
        <v>18</v>
      </c>
      <c r="K421" s="176">
        <v>396</v>
      </c>
      <c r="L421" s="176">
        <v>1980</v>
      </c>
      <c r="M421" s="182">
        <v>989.16666666666663</v>
      </c>
      <c r="N421" s="182">
        <v>197.83333333333334</v>
      </c>
      <c r="O421" s="182">
        <v>1187</v>
      </c>
      <c r="P421" s="183">
        <f t="shared" ref="P421:P423" si="238">ROUND(O421*1.6/10,0)*10</f>
        <v>1900</v>
      </c>
      <c r="Q421" s="183" t="str">
        <f t="shared" ref="Q421:Q423" si="239">IF(ISERR(IF(O421*G421=0,"",O421*G421))=TRUE,"",IF(O421*G421=0,"",O421*G421))</f>
        <v/>
      </c>
      <c r="R421" s="176" t="s">
        <v>801</v>
      </c>
      <c r="S421" s="176" t="s">
        <v>741</v>
      </c>
      <c r="T421" s="176" t="s">
        <v>42</v>
      </c>
      <c r="U421" s="624">
        <f t="shared" si="235"/>
        <v>0</v>
      </c>
      <c r="V421" s="624">
        <f t="shared" si="236"/>
        <v>0</v>
      </c>
      <c r="W421" s="657"/>
      <c r="X421" s="184"/>
      <c r="Y421" s="184"/>
      <c r="Z421" s="184" t="s">
        <v>47</v>
      </c>
      <c r="AA421" s="174"/>
    </row>
    <row r="422" spans="1:27">
      <c r="A422" s="218">
        <f>IF(ISERR(A421+1)=TRUE,1,A421+1)</f>
        <v>2</v>
      </c>
      <c r="B422" s="175" t="s">
        <v>660</v>
      </c>
      <c r="C422" s="175" t="s">
        <v>661</v>
      </c>
      <c r="D422" s="177" t="s">
        <v>662</v>
      </c>
      <c r="E422" s="177">
        <v>12</v>
      </c>
      <c r="F422" s="178" t="str">
        <f t="shared" si="237"/>
        <v/>
      </c>
      <c r="G422" s="179"/>
      <c r="H422" s="176" t="s">
        <v>45</v>
      </c>
      <c r="I422" s="655">
        <v>0.18</v>
      </c>
      <c r="J422" s="176">
        <v>18</v>
      </c>
      <c r="K422" s="176">
        <v>396</v>
      </c>
      <c r="L422" s="176">
        <v>1980</v>
      </c>
      <c r="M422" s="182">
        <v>989.16666666666663</v>
      </c>
      <c r="N422" s="182">
        <v>197.83333333333334</v>
      </c>
      <c r="O422" s="182">
        <v>1187</v>
      </c>
      <c r="P422" s="183">
        <f t="shared" si="238"/>
        <v>1900</v>
      </c>
      <c r="Q422" s="183" t="str">
        <f t="shared" si="239"/>
        <v/>
      </c>
      <c r="R422" s="176" t="s">
        <v>663</v>
      </c>
      <c r="S422" s="176" t="s">
        <v>741</v>
      </c>
      <c r="T422" s="176" t="s">
        <v>42</v>
      </c>
      <c r="U422" s="624">
        <f t="shared" si="235"/>
        <v>0</v>
      </c>
      <c r="V422" s="624">
        <f t="shared" si="236"/>
        <v>0</v>
      </c>
      <c r="W422" s="657"/>
      <c r="X422" s="184"/>
      <c r="Y422" s="184"/>
      <c r="Z422" s="184" t="s">
        <v>47</v>
      </c>
      <c r="AA422" s="174"/>
    </row>
    <row r="423" spans="1:27" ht="57" customHeight="1" thickBot="1">
      <c r="A423" s="218">
        <f>IF(ISERR(A422+1)=TRUE,1,A422+1)</f>
        <v>3</v>
      </c>
      <c r="B423" s="175" t="s">
        <v>664</v>
      </c>
      <c r="C423" s="175" t="s">
        <v>665</v>
      </c>
      <c r="D423" s="177" t="s">
        <v>666</v>
      </c>
      <c r="E423" s="177">
        <v>12</v>
      </c>
      <c r="F423" s="178" t="str">
        <f t="shared" si="237"/>
        <v/>
      </c>
      <c r="G423" s="179"/>
      <c r="H423" s="176" t="s">
        <v>45</v>
      </c>
      <c r="I423" s="655">
        <v>0.18</v>
      </c>
      <c r="J423" s="176">
        <v>18</v>
      </c>
      <c r="K423" s="176">
        <v>396</v>
      </c>
      <c r="L423" s="176">
        <v>1980</v>
      </c>
      <c r="M423" s="182">
        <v>989.16666666666663</v>
      </c>
      <c r="N423" s="182">
        <v>197.83333333333334</v>
      </c>
      <c r="O423" s="182">
        <v>1187</v>
      </c>
      <c r="P423" s="183">
        <f t="shared" si="238"/>
        <v>1900</v>
      </c>
      <c r="Q423" s="183" t="str">
        <f t="shared" si="239"/>
        <v/>
      </c>
      <c r="R423" s="176" t="s">
        <v>667</v>
      </c>
      <c r="S423" s="176" t="s">
        <v>741</v>
      </c>
      <c r="T423" s="176" t="s">
        <v>42</v>
      </c>
      <c r="U423" s="624">
        <f t="shared" si="235"/>
        <v>0</v>
      </c>
      <c r="V423" s="624">
        <f t="shared" si="236"/>
        <v>0</v>
      </c>
      <c r="W423" s="657"/>
      <c r="X423" s="184"/>
      <c r="Y423" s="184"/>
      <c r="Z423" s="184" t="s">
        <v>47</v>
      </c>
      <c r="AA423" s="174"/>
    </row>
    <row r="424" spans="1:27" s="589" customFormat="1" ht="26.25" thickBot="1">
      <c r="A424" s="556" t="s">
        <v>762</v>
      </c>
      <c r="B424" s="557"/>
      <c r="C424" s="557"/>
      <c r="D424" s="558"/>
      <c r="E424" s="558"/>
      <c r="F424" s="558"/>
      <c r="G424" s="559"/>
      <c r="H424" s="558" t="s">
        <v>40</v>
      </c>
      <c r="I424" s="558" t="s">
        <v>40</v>
      </c>
      <c r="J424" s="560" t="s">
        <v>40</v>
      </c>
      <c r="K424" s="560" t="s">
        <v>40</v>
      </c>
      <c r="L424" s="560" t="s">
        <v>40</v>
      </c>
      <c r="M424" s="561"/>
      <c r="N424" s="561"/>
      <c r="O424" s="562"/>
      <c r="P424" s="561"/>
      <c r="Q424" s="561"/>
      <c r="R424" s="561" t="s">
        <v>40</v>
      </c>
      <c r="S424" s="563"/>
      <c r="T424" s="562"/>
      <c r="U424" s="562" t="str">
        <f>IFERROR(G424*I424,"")</f>
        <v/>
      </c>
      <c r="V424" s="562" t="str">
        <f>IFERROR(G424/L424,"")</f>
        <v/>
      </c>
      <c r="W424" s="657" t="s">
        <v>40</v>
      </c>
      <c r="X424" s="564"/>
      <c r="Y424" s="564"/>
      <c r="Z424" s="564"/>
    </row>
    <row r="425" spans="1:27" ht="57" customHeight="1">
      <c r="A425" s="218">
        <v>1</v>
      </c>
      <c r="B425" s="175" t="s">
        <v>1300</v>
      </c>
      <c r="C425" s="175" t="s">
        <v>1301</v>
      </c>
      <c r="D425" s="177" t="s">
        <v>1302</v>
      </c>
      <c r="E425" s="177">
        <v>1</v>
      </c>
      <c r="F425" s="178" t="str">
        <f t="shared" ref="F425:F427" si="240">IF(ISERROR(IF(G425/E425=0,"",G425/E425))=TRUE,"",IF(G425/E425=0,"",G425/E425))</f>
        <v/>
      </c>
      <c r="G425" s="179"/>
      <c r="H425" s="176" t="s">
        <v>45</v>
      </c>
      <c r="I425" s="655">
        <v>0.45400000000000001</v>
      </c>
      <c r="J425" s="176">
        <v>6</v>
      </c>
      <c r="K425" s="176">
        <v>216</v>
      </c>
      <c r="L425" s="176">
        <v>648</v>
      </c>
      <c r="M425" s="182">
        <v>679.16666666666663</v>
      </c>
      <c r="N425" s="182">
        <v>135.83333333333334</v>
      </c>
      <c r="O425" s="182">
        <v>815</v>
      </c>
      <c r="P425" s="183">
        <f t="shared" ref="P425:P427" si="241">ROUND(O425*1.6/10,0)*10</f>
        <v>1300</v>
      </c>
      <c r="Q425" s="183" t="str">
        <f t="shared" ref="Q425:Q427" si="242">IF(ISERR(IF(O425*G425=0,"",O425*G425))=TRUE,"",IF(O425*G425=0,"",O425*G425))</f>
        <v/>
      </c>
      <c r="R425" s="176" t="s">
        <v>1303</v>
      </c>
      <c r="S425" s="176" t="s">
        <v>763</v>
      </c>
      <c r="T425" s="176" t="s">
        <v>46</v>
      </c>
      <c r="U425" s="624">
        <f t="shared" ref="U425:U427" si="243">IFERROR(G425*I425,"")</f>
        <v>0</v>
      </c>
      <c r="V425" s="624">
        <f t="shared" ref="V425:V427" si="244">IFERROR(G425/L425,"")</f>
        <v>0</v>
      </c>
      <c r="W425" s="657"/>
      <c r="X425" s="184"/>
      <c r="Y425" s="184"/>
      <c r="Z425" s="184" t="s">
        <v>47</v>
      </c>
      <c r="AA425" s="174"/>
    </row>
    <row r="426" spans="1:27" ht="57" customHeight="1">
      <c r="A426" s="218">
        <v>2</v>
      </c>
      <c r="B426" s="175" t="s">
        <v>1304</v>
      </c>
      <c r="C426" s="175" t="s">
        <v>1305</v>
      </c>
      <c r="D426" s="177" t="s">
        <v>1306</v>
      </c>
      <c r="E426" s="177">
        <v>1</v>
      </c>
      <c r="F426" s="178" t="str">
        <f t="shared" si="240"/>
        <v/>
      </c>
      <c r="G426" s="179"/>
      <c r="H426" s="176" t="s">
        <v>45</v>
      </c>
      <c r="I426" s="655">
        <v>0.45400000000000001</v>
      </c>
      <c r="J426" s="176">
        <v>6</v>
      </c>
      <c r="K426" s="176">
        <v>216</v>
      </c>
      <c r="L426" s="176">
        <v>648</v>
      </c>
      <c r="M426" s="182">
        <v>679.16666666666663</v>
      </c>
      <c r="N426" s="182">
        <v>135.83333333333334</v>
      </c>
      <c r="O426" s="182">
        <v>815</v>
      </c>
      <c r="P426" s="183">
        <f t="shared" si="241"/>
        <v>1300</v>
      </c>
      <c r="Q426" s="183" t="str">
        <f t="shared" si="242"/>
        <v/>
      </c>
      <c r="R426" s="176" t="s">
        <v>1307</v>
      </c>
      <c r="S426" s="176" t="s">
        <v>763</v>
      </c>
      <c r="T426" s="176" t="s">
        <v>46</v>
      </c>
      <c r="U426" s="624">
        <f t="shared" si="243"/>
        <v>0</v>
      </c>
      <c r="V426" s="624">
        <f t="shared" si="244"/>
        <v>0</v>
      </c>
      <c r="W426" s="657"/>
      <c r="X426" s="184"/>
      <c r="Y426" s="184"/>
      <c r="Z426" s="184" t="s">
        <v>47</v>
      </c>
      <c r="AA426" s="174"/>
    </row>
    <row r="427" spans="1:27" ht="57" customHeight="1" thickBot="1">
      <c r="A427" s="218">
        <v>3</v>
      </c>
      <c r="B427" s="175" t="s">
        <v>807</v>
      </c>
      <c r="C427" s="175" t="s">
        <v>808</v>
      </c>
      <c r="D427" s="177" t="s">
        <v>809</v>
      </c>
      <c r="E427" s="177">
        <v>1</v>
      </c>
      <c r="F427" s="178" t="str">
        <f t="shared" si="240"/>
        <v/>
      </c>
      <c r="G427" s="179"/>
      <c r="H427" s="176" t="s">
        <v>45</v>
      </c>
      <c r="I427" s="655">
        <v>0.27400000000000002</v>
      </c>
      <c r="J427" s="176">
        <v>6</v>
      </c>
      <c r="K427" s="176">
        <v>306</v>
      </c>
      <c r="L427" s="176">
        <v>1224</v>
      </c>
      <c r="M427" s="182">
        <v>679.16666666666663</v>
      </c>
      <c r="N427" s="182">
        <v>135.83333333333334</v>
      </c>
      <c r="O427" s="182">
        <v>815</v>
      </c>
      <c r="P427" s="183">
        <f t="shared" si="241"/>
        <v>1300</v>
      </c>
      <c r="Q427" s="183" t="str">
        <f t="shared" si="242"/>
        <v/>
      </c>
      <c r="R427" s="176" t="s">
        <v>810</v>
      </c>
      <c r="S427" s="176" t="s">
        <v>763</v>
      </c>
      <c r="T427" s="176" t="s">
        <v>46</v>
      </c>
      <c r="U427" s="624">
        <f t="shared" si="243"/>
        <v>0</v>
      </c>
      <c r="V427" s="624">
        <f t="shared" si="244"/>
        <v>0</v>
      </c>
      <c r="W427" s="657"/>
      <c r="X427" s="184"/>
      <c r="Y427" s="184"/>
      <c r="Z427" s="184" t="s">
        <v>47</v>
      </c>
      <c r="AA427" s="174"/>
    </row>
    <row r="428" spans="1:27" s="602" customFormat="1" ht="26.25" thickBot="1">
      <c r="A428" s="545" t="s">
        <v>1578</v>
      </c>
      <c r="B428" s="546"/>
      <c r="C428" s="546"/>
      <c r="D428" s="547"/>
      <c r="E428" s="547"/>
      <c r="F428" s="547"/>
      <c r="G428" s="548"/>
      <c r="H428" s="547" t="s">
        <v>40</v>
      </c>
      <c r="I428" s="547" t="s">
        <v>40</v>
      </c>
      <c r="J428" s="549" t="s">
        <v>40</v>
      </c>
      <c r="K428" s="549" t="s">
        <v>40</v>
      </c>
      <c r="L428" s="549" t="s">
        <v>40</v>
      </c>
      <c r="M428" s="550"/>
      <c r="N428" s="550"/>
      <c r="O428" s="551"/>
      <c r="P428" s="550"/>
      <c r="Q428" s="550"/>
      <c r="R428" s="550" t="s">
        <v>40</v>
      </c>
      <c r="S428" s="552"/>
      <c r="T428" s="551"/>
      <c r="U428" s="551" t="str">
        <f>IFERROR(G428*I428,"")</f>
        <v/>
      </c>
      <c r="V428" s="551" t="str">
        <f>IFERROR(G428/L428,"")</f>
        <v/>
      </c>
      <c r="W428" s="184"/>
      <c r="X428" s="553"/>
      <c r="Y428" s="553"/>
      <c r="Z428" s="553"/>
    </row>
    <row r="429" spans="1:27" ht="30" customHeight="1">
      <c r="A429" s="174">
        <v>1</v>
      </c>
      <c r="B429" s="175" t="s">
        <v>1308</v>
      </c>
      <c r="C429" s="175" t="s">
        <v>1258</v>
      </c>
      <c r="D429" s="177" t="s">
        <v>1259</v>
      </c>
      <c r="E429" s="177">
        <v>1</v>
      </c>
      <c r="F429" s="178" t="str">
        <f t="shared" ref="F429:F434" si="245">IF(ISERROR(IF(G429/E429=0,"",G429/E429))=TRUE,"",IF(G429/E429=0,"",G429/E429))</f>
        <v/>
      </c>
      <c r="G429" s="179"/>
      <c r="H429" s="176" t="s">
        <v>44</v>
      </c>
      <c r="I429" s="655">
        <v>0.28299999999999997</v>
      </c>
      <c r="J429" s="176">
        <v>12</v>
      </c>
      <c r="K429" s="176">
        <v>312</v>
      </c>
      <c r="L429" s="176">
        <v>1248</v>
      </c>
      <c r="M429" s="182">
        <v>910.83333333333337</v>
      </c>
      <c r="N429" s="182">
        <v>182.16666666666666</v>
      </c>
      <c r="O429" s="182">
        <v>1093</v>
      </c>
      <c r="P429" s="183">
        <f t="shared" ref="P429:P434" si="246">ROUND(O429*1.6/10,0)*10</f>
        <v>1750</v>
      </c>
      <c r="Q429" s="183" t="str">
        <f t="shared" ref="Q429:Q434" si="247">IF(ISERR(IF(O429*G429=0,"",O429*G429))=TRUE,"",IF(O429*G429=0,"",O429*G429))</f>
        <v/>
      </c>
      <c r="R429" s="176" t="s">
        <v>1260</v>
      </c>
      <c r="S429" s="176" t="s">
        <v>1261</v>
      </c>
      <c r="T429" s="176" t="s">
        <v>46</v>
      </c>
      <c r="U429" s="624">
        <f t="shared" ref="U429:U434" si="248">IFERROR(G429*I429,"")</f>
        <v>0</v>
      </c>
      <c r="V429" s="624">
        <f t="shared" ref="V429:V434" si="249">IFERROR(G429/L429,"")</f>
        <v>0</v>
      </c>
      <c r="W429" s="657"/>
      <c r="X429" s="184"/>
      <c r="Y429" s="184"/>
      <c r="Z429" s="184" t="s">
        <v>47</v>
      </c>
      <c r="AA429" s="174"/>
    </row>
    <row r="430" spans="1:27" ht="30" customHeight="1">
      <c r="A430" s="174">
        <v>2</v>
      </c>
      <c r="B430" s="175" t="s">
        <v>1262</v>
      </c>
      <c r="C430" s="175" t="s">
        <v>1579</v>
      </c>
      <c r="D430" s="177" t="s">
        <v>1070</v>
      </c>
      <c r="E430" s="177">
        <v>1</v>
      </c>
      <c r="F430" s="178" t="str">
        <f t="shared" si="245"/>
        <v/>
      </c>
      <c r="G430" s="179"/>
      <c r="H430" s="176" t="s">
        <v>41</v>
      </c>
      <c r="I430" s="655">
        <v>0.245</v>
      </c>
      <c r="J430" s="176">
        <v>6</v>
      </c>
      <c r="K430" s="176">
        <v>306</v>
      </c>
      <c r="L430" s="176">
        <v>1224</v>
      </c>
      <c r="M430" s="182">
        <v>910.83333333333337</v>
      </c>
      <c r="N430" s="182">
        <v>182.16666666666666</v>
      </c>
      <c r="O430" s="182">
        <v>1093</v>
      </c>
      <c r="P430" s="183">
        <f t="shared" si="246"/>
        <v>1750</v>
      </c>
      <c r="Q430" s="183" t="str">
        <f t="shared" si="247"/>
        <v/>
      </c>
      <c r="R430" s="176" t="s">
        <v>1071</v>
      </c>
      <c r="S430" s="176" t="s">
        <v>1072</v>
      </c>
      <c r="T430" s="176" t="s">
        <v>46</v>
      </c>
      <c r="U430" s="624">
        <f t="shared" si="248"/>
        <v>0</v>
      </c>
      <c r="V430" s="624">
        <f t="shared" si="249"/>
        <v>0</v>
      </c>
      <c r="W430" s="657"/>
      <c r="X430" s="184"/>
      <c r="Y430" s="184"/>
      <c r="Z430" s="184" t="s">
        <v>47</v>
      </c>
      <c r="AA430" s="174"/>
    </row>
    <row r="431" spans="1:27" ht="30" customHeight="1">
      <c r="A431" s="174">
        <v>3</v>
      </c>
      <c r="B431" s="175" t="s">
        <v>827</v>
      </c>
      <c r="C431" s="175" t="s">
        <v>1580</v>
      </c>
      <c r="D431" s="177" t="s">
        <v>828</v>
      </c>
      <c r="E431" s="177">
        <v>1</v>
      </c>
      <c r="F431" s="178" t="str">
        <f t="shared" si="245"/>
        <v/>
      </c>
      <c r="G431" s="179"/>
      <c r="H431" s="176" t="s">
        <v>45</v>
      </c>
      <c r="I431" s="655">
        <v>0.35899999999999999</v>
      </c>
      <c r="J431" s="176">
        <v>6</v>
      </c>
      <c r="K431" s="176">
        <v>234</v>
      </c>
      <c r="L431" s="176">
        <v>702</v>
      </c>
      <c r="M431" s="182">
        <v>910.83333333333337</v>
      </c>
      <c r="N431" s="182">
        <v>182.16666666666666</v>
      </c>
      <c r="O431" s="182">
        <v>1093</v>
      </c>
      <c r="P431" s="183">
        <f t="shared" si="246"/>
        <v>1750</v>
      </c>
      <c r="Q431" s="183" t="str">
        <f t="shared" si="247"/>
        <v/>
      </c>
      <c r="R431" s="176" t="s">
        <v>837</v>
      </c>
      <c r="S431" s="176" t="s">
        <v>829</v>
      </c>
      <c r="T431" s="176" t="s">
        <v>46</v>
      </c>
      <c r="U431" s="624">
        <f t="shared" si="248"/>
        <v>0</v>
      </c>
      <c r="V431" s="624">
        <f t="shared" si="249"/>
        <v>0</v>
      </c>
      <c r="W431" s="657"/>
      <c r="X431" s="184"/>
      <c r="Y431" s="184"/>
      <c r="Z431" s="184" t="s">
        <v>47</v>
      </c>
      <c r="AA431" s="174"/>
    </row>
    <row r="432" spans="1:27" ht="27" customHeight="1">
      <c r="A432" s="174">
        <v>4</v>
      </c>
      <c r="B432" s="175" t="s">
        <v>830</v>
      </c>
      <c r="C432" s="175" t="s">
        <v>1581</v>
      </c>
      <c r="D432" s="176" t="s">
        <v>831</v>
      </c>
      <c r="E432" s="177">
        <v>1</v>
      </c>
      <c r="F432" s="178" t="str">
        <f t="shared" si="245"/>
        <v/>
      </c>
      <c r="G432" s="179"/>
      <c r="H432" s="176" t="s">
        <v>44</v>
      </c>
      <c r="I432" s="655">
        <v>2.1000000000000001E-2</v>
      </c>
      <c r="J432" s="176">
        <v>24</v>
      </c>
      <c r="K432" s="176">
        <v>696</v>
      </c>
      <c r="L432" s="176">
        <v>6264</v>
      </c>
      <c r="M432" s="182">
        <v>910.83333333333337</v>
      </c>
      <c r="N432" s="182">
        <v>182.16666666666666</v>
      </c>
      <c r="O432" s="182">
        <v>1093</v>
      </c>
      <c r="P432" s="183">
        <f t="shared" si="246"/>
        <v>1750</v>
      </c>
      <c r="Q432" s="183" t="str">
        <f t="shared" si="247"/>
        <v/>
      </c>
      <c r="R432" s="176" t="s">
        <v>838</v>
      </c>
      <c r="S432" s="176" t="s">
        <v>832</v>
      </c>
      <c r="T432" s="176" t="s">
        <v>42</v>
      </c>
      <c r="U432" s="624">
        <f t="shared" si="248"/>
        <v>0</v>
      </c>
      <c r="V432" s="624">
        <f t="shared" si="249"/>
        <v>0</v>
      </c>
      <c r="W432" s="657"/>
      <c r="X432" s="184"/>
      <c r="Y432" s="184"/>
      <c r="Z432" s="184" t="s">
        <v>47</v>
      </c>
      <c r="AA432" s="174"/>
    </row>
    <row r="433" spans="1:27" ht="39">
      <c r="A433" s="174">
        <v>5</v>
      </c>
      <c r="B433" s="175" t="s">
        <v>833</v>
      </c>
      <c r="C433" s="175" t="s">
        <v>1582</v>
      </c>
      <c r="D433" s="176" t="s">
        <v>834</v>
      </c>
      <c r="E433" s="177">
        <v>1</v>
      </c>
      <c r="F433" s="178" t="str">
        <f t="shared" si="245"/>
        <v/>
      </c>
      <c r="G433" s="179"/>
      <c r="H433" s="176" t="s">
        <v>44</v>
      </c>
      <c r="I433" s="655">
        <v>0.22</v>
      </c>
      <c r="J433" s="176">
        <v>6</v>
      </c>
      <c r="K433" s="176">
        <v>144</v>
      </c>
      <c r="L433" s="176">
        <v>1584</v>
      </c>
      <c r="M433" s="182">
        <v>910.83333333333337</v>
      </c>
      <c r="N433" s="182">
        <v>182.16666666666666</v>
      </c>
      <c r="O433" s="182">
        <v>1093</v>
      </c>
      <c r="P433" s="183">
        <f t="shared" si="246"/>
        <v>1750</v>
      </c>
      <c r="Q433" s="183" t="str">
        <f t="shared" si="247"/>
        <v/>
      </c>
      <c r="R433" s="176" t="s">
        <v>839</v>
      </c>
      <c r="S433" s="176" t="s">
        <v>835</v>
      </c>
      <c r="T433" s="176" t="s">
        <v>42</v>
      </c>
      <c r="U433" s="624">
        <f t="shared" si="248"/>
        <v>0</v>
      </c>
      <c r="V433" s="624">
        <f t="shared" si="249"/>
        <v>0</v>
      </c>
      <c r="W433" s="657"/>
      <c r="X433" s="184"/>
      <c r="Y433" s="184"/>
      <c r="Z433" s="184" t="s">
        <v>47</v>
      </c>
      <c r="AA433" s="174"/>
    </row>
    <row r="434" spans="1:27" ht="39.950000000000003" customHeight="1">
      <c r="A434" s="174">
        <v>6</v>
      </c>
      <c r="B434" s="175" t="s">
        <v>861</v>
      </c>
      <c r="C434" s="175" t="s">
        <v>1583</v>
      </c>
      <c r="D434" s="176" t="s">
        <v>862</v>
      </c>
      <c r="E434" s="177">
        <v>1</v>
      </c>
      <c r="F434" s="178" t="str">
        <f t="shared" si="245"/>
        <v/>
      </c>
      <c r="G434" s="179"/>
      <c r="H434" s="176" t="s">
        <v>44</v>
      </c>
      <c r="I434" s="655">
        <v>8.8999999999999996E-2</v>
      </c>
      <c r="J434" s="176">
        <v>24</v>
      </c>
      <c r="K434" s="176">
        <v>288</v>
      </c>
      <c r="L434" s="176">
        <v>3168</v>
      </c>
      <c r="M434" s="182">
        <v>910.83333333333337</v>
      </c>
      <c r="N434" s="182">
        <v>182.16666666666666</v>
      </c>
      <c r="O434" s="182">
        <v>1093</v>
      </c>
      <c r="P434" s="183">
        <f t="shared" si="246"/>
        <v>1750</v>
      </c>
      <c r="Q434" s="183" t="str">
        <f t="shared" si="247"/>
        <v/>
      </c>
      <c r="R434" s="176" t="s">
        <v>863</v>
      </c>
      <c r="S434" s="176" t="s">
        <v>864</v>
      </c>
      <c r="T434" s="176" t="s">
        <v>42</v>
      </c>
      <c r="U434" s="624">
        <f t="shared" si="248"/>
        <v>0</v>
      </c>
      <c r="V434" s="624">
        <f t="shared" si="249"/>
        <v>0</v>
      </c>
      <c r="W434" s="657"/>
      <c r="X434" s="184"/>
      <c r="Y434" s="184"/>
      <c r="Z434" s="184" t="s">
        <v>47</v>
      </c>
      <c r="AA434" s="174"/>
    </row>
    <row r="435" spans="1:27">
      <c r="Q435" s="405">
        <f>SUM(Q25:Q427)</f>
        <v>0</v>
      </c>
      <c r="R435" s="11"/>
      <c r="S435" s="406"/>
      <c r="T435" s="407" t="s">
        <v>40</v>
      </c>
      <c r="U435" s="408"/>
      <c r="V435" s="409"/>
      <c r="W435" s="33"/>
    </row>
    <row r="436" spans="1:27">
      <c r="B436" s="12" t="s">
        <v>668</v>
      </c>
      <c r="R436" s="11"/>
      <c r="S436" s="406"/>
      <c r="T436" s="407" t="s">
        <v>40</v>
      </c>
      <c r="U436" s="410"/>
      <c r="V436" s="410"/>
      <c r="W436" s="33"/>
    </row>
    <row r="437" spans="1:27" ht="16.5" customHeight="1">
      <c r="D437" s="403"/>
      <c r="E437" s="403"/>
      <c r="F437" s="403"/>
      <c r="H437" s="403"/>
      <c r="I437" s="403"/>
      <c r="J437" s="403"/>
      <c r="K437" s="403"/>
      <c r="L437" s="403"/>
      <c r="M437" s="403"/>
      <c r="N437" s="403"/>
      <c r="O437" s="411"/>
      <c r="P437" s="403"/>
      <c r="Q437" s="403"/>
      <c r="R437" s="11"/>
      <c r="S437" s="406"/>
      <c r="T437" s="407" t="s">
        <v>40</v>
      </c>
      <c r="U437" s="410"/>
      <c r="V437" s="410"/>
      <c r="W437" s="33"/>
    </row>
    <row r="438" spans="1:27" ht="26.25">
      <c r="B438" s="412" t="s">
        <v>669</v>
      </c>
      <c r="W438" s="33"/>
    </row>
    <row r="439" spans="1:27">
      <c r="AA439" s="174"/>
    </row>
    <row r="440" spans="1:27">
      <c r="AA440" s="174"/>
    </row>
    <row r="441" spans="1:27">
      <c r="AA441" s="174"/>
    </row>
  </sheetData>
  <autoFilter ref="A26:AA438"/>
  <conditionalFormatting sqref="D188:F188">
    <cfRule type="duplicateValues" dxfId="605" priority="484"/>
  </conditionalFormatting>
  <conditionalFormatting sqref="D207:F207">
    <cfRule type="duplicateValues" dxfId="604" priority="483"/>
  </conditionalFormatting>
  <conditionalFormatting sqref="D355:F355">
    <cfRule type="duplicateValues" dxfId="603" priority="481"/>
  </conditionalFormatting>
  <conditionalFormatting sqref="D355:F355">
    <cfRule type="duplicateValues" dxfId="602" priority="482"/>
  </conditionalFormatting>
  <conditionalFormatting sqref="D403:F403">
    <cfRule type="duplicateValues" dxfId="601" priority="479"/>
  </conditionalFormatting>
  <conditionalFormatting sqref="D403:F403">
    <cfRule type="duplicateValues" dxfId="600" priority="480"/>
  </conditionalFormatting>
  <conditionalFormatting sqref="D340:F340">
    <cfRule type="duplicateValues" dxfId="599" priority="477"/>
  </conditionalFormatting>
  <conditionalFormatting sqref="D340:F340">
    <cfRule type="duplicateValues" dxfId="598" priority="478"/>
  </conditionalFormatting>
  <conditionalFormatting sqref="D408:D409 D404:D406">
    <cfRule type="duplicateValues" dxfId="597" priority="476"/>
  </conditionalFormatting>
  <conditionalFormatting sqref="B408:B409 B404:B406">
    <cfRule type="duplicateValues" dxfId="596" priority="475"/>
  </conditionalFormatting>
  <conditionalFormatting sqref="D377:D378">
    <cfRule type="duplicateValues" dxfId="595" priority="474"/>
  </conditionalFormatting>
  <conditionalFormatting sqref="B381:B382 B376:B378">
    <cfRule type="duplicateValues" dxfId="594" priority="473"/>
  </conditionalFormatting>
  <conditionalFormatting sqref="D391 D393">
    <cfRule type="duplicateValues" dxfId="593" priority="471"/>
  </conditionalFormatting>
  <conditionalFormatting sqref="D391">
    <cfRule type="duplicateValues" dxfId="592" priority="472"/>
  </conditionalFormatting>
  <conditionalFormatting sqref="B391:B395">
    <cfRule type="duplicateValues" dxfId="591" priority="470"/>
  </conditionalFormatting>
  <conditionalFormatting sqref="D411 D413">
    <cfRule type="duplicateValues" dxfId="590" priority="468"/>
  </conditionalFormatting>
  <conditionalFormatting sqref="D411">
    <cfRule type="duplicateValues" dxfId="589" priority="469"/>
  </conditionalFormatting>
  <conditionalFormatting sqref="C1">
    <cfRule type="containsBlanks" dxfId="588" priority="467" stopIfTrue="1">
      <formula>LEN(TRIM(C1))=0</formula>
    </cfRule>
  </conditionalFormatting>
  <conditionalFormatting sqref="E1">
    <cfRule type="containsBlanks" dxfId="587" priority="466" stopIfTrue="1">
      <formula>LEN(TRIM(E1))=0</formula>
    </cfRule>
  </conditionalFormatting>
  <conditionalFormatting sqref="B276">
    <cfRule type="duplicateValues" dxfId="586" priority="465"/>
  </conditionalFormatting>
  <conditionalFormatting sqref="D278 D276">
    <cfRule type="duplicateValues" dxfId="585" priority="464"/>
  </conditionalFormatting>
  <conditionalFormatting sqref="D138:F138">
    <cfRule type="duplicateValues" dxfId="584" priority="463"/>
  </conditionalFormatting>
  <conditionalFormatting sqref="B138">
    <cfRule type="duplicateValues" dxfId="583" priority="462"/>
  </conditionalFormatting>
  <conditionalFormatting sqref="D283:F283">
    <cfRule type="duplicateValues" dxfId="582" priority="460"/>
  </conditionalFormatting>
  <conditionalFormatting sqref="D283:F283">
    <cfRule type="duplicateValues" dxfId="581" priority="461"/>
  </conditionalFormatting>
  <conditionalFormatting sqref="B283">
    <cfRule type="duplicateValues" dxfId="580" priority="459"/>
  </conditionalFormatting>
  <conditionalFormatting sqref="D278">
    <cfRule type="duplicateValues" dxfId="579" priority="458"/>
  </conditionalFormatting>
  <conditionalFormatting sqref="D278">
    <cfRule type="duplicateValues" dxfId="578" priority="457"/>
  </conditionalFormatting>
  <conditionalFormatting sqref="B379">
    <cfRule type="duplicateValues" dxfId="577" priority="456"/>
  </conditionalFormatting>
  <conditionalFormatting sqref="B380">
    <cfRule type="duplicateValues" dxfId="576" priority="455"/>
  </conditionalFormatting>
  <conditionalFormatting sqref="D372:F372">
    <cfRule type="duplicateValues" dxfId="575" priority="453"/>
  </conditionalFormatting>
  <conditionalFormatting sqref="D372:F372">
    <cfRule type="duplicateValues" dxfId="574" priority="454"/>
  </conditionalFormatting>
  <conditionalFormatting sqref="B372">
    <cfRule type="duplicateValues" dxfId="573" priority="452"/>
  </conditionalFormatting>
  <conditionalFormatting sqref="D410:F410">
    <cfRule type="duplicateValues" dxfId="572" priority="450"/>
  </conditionalFormatting>
  <conditionalFormatting sqref="D410:F410">
    <cfRule type="duplicateValues" dxfId="571" priority="451"/>
  </conditionalFormatting>
  <conditionalFormatting sqref="B410">
    <cfRule type="duplicateValues" dxfId="570" priority="449"/>
  </conditionalFormatting>
  <conditionalFormatting sqref="D243:F243">
    <cfRule type="duplicateValues" dxfId="569" priority="447"/>
  </conditionalFormatting>
  <conditionalFormatting sqref="D243:F243">
    <cfRule type="duplicateValues" dxfId="568" priority="448"/>
  </conditionalFormatting>
  <conditionalFormatting sqref="B243">
    <cfRule type="duplicateValues" dxfId="567" priority="446"/>
  </conditionalFormatting>
  <conditionalFormatting sqref="D66:F66">
    <cfRule type="duplicateValues" dxfId="566" priority="444"/>
  </conditionalFormatting>
  <conditionalFormatting sqref="D66:F66">
    <cfRule type="duplicateValues" dxfId="565" priority="445"/>
  </conditionalFormatting>
  <conditionalFormatting sqref="B66">
    <cfRule type="duplicateValues" dxfId="564" priority="443"/>
  </conditionalFormatting>
  <conditionalFormatting sqref="D67:F67">
    <cfRule type="duplicateValues" dxfId="563" priority="441"/>
  </conditionalFormatting>
  <conditionalFormatting sqref="D67:F67">
    <cfRule type="duplicateValues" dxfId="562" priority="442"/>
  </conditionalFormatting>
  <conditionalFormatting sqref="B67">
    <cfRule type="duplicateValues" dxfId="561" priority="440"/>
  </conditionalFormatting>
  <conditionalFormatting sqref="B375">
    <cfRule type="duplicateValues" dxfId="560" priority="439"/>
  </conditionalFormatting>
  <conditionalFormatting sqref="B390">
    <cfRule type="duplicateValues" dxfId="559" priority="438"/>
  </conditionalFormatting>
  <conditionalFormatting sqref="D420:F420">
    <cfRule type="duplicateValues" dxfId="558" priority="436"/>
  </conditionalFormatting>
  <conditionalFormatting sqref="D420:F420">
    <cfRule type="duplicateValues" dxfId="557" priority="437"/>
  </conditionalFormatting>
  <conditionalFormatting sqref="B420">
    <cfRule type="duplicateValues" dxfId="556" priority="435"/>
  </conditionalFormatting>
  <conditionalFormatting sqref="D383:F383">
    <cfRule type="duplicateValues" dxfId="555" priority="433"/>
  </conditionalFormatting>
  <conditionalFormatting sqref="D383:F383">
    <cfRule type="duplicateValues" dxfId="554" priority="434"/>
  </conditionalFormatting>
  <conditionalFormatting sqref="B383">
    <cfRule type="duplicateValues" dxfId="553" priority="432"/>
  </conditionalFormatting>
  <conditionalFormatting sqref="D424:F424">
    <cfRule type="duplicateValues" dxfId="552" priority="431"/>
  </conditionalFormatting>
  <conditionalFormatting sqref="B424">
    <cfRule type="duplicateValues" dxfId="551" priority="430"/>
  </conditionalFormatting>
  <conditionalFormatting sqref="D272:F272">
    <cfRule type="duplicateValues" dxfId="550" priority="429"/>
  </conditionalFormatting>
  <conditionalFormatting sqref="B272">
    <cfRule type="duplicateValues" dxfId="549" priority="428"/>
  </conditionalFormatting>
  <conditionalFormatting sqref="D250:F250">
    <cfRule type="duplicateValues" dxfId="548" priority="427"/>
  </conditionalFormatting>
  <conditionalFormatting sqref="B250">
    <cfRule type="duplicateValues" dxfId="547" priority="426"/>
  </conditionalFormatting>
  <conditionalFormatting sqref="D380">
    <cfRule type="duplicateValues" dxfId="546" priority="425"/>
  </conditionalFormatting>
  <conditionalFormatting sqref="B166">
    <cfRule type="duplicateValues" dxfId="545" priority="422"/>
  </conditionalFormatting>
  <conditionalFormatting sqref="D166:F166">
    <cfRule type="duplicateValues" dxfId="544" priority="423"/>
  </conditionalFormatting>
  <conditionalFormatting sqref="D166:F166">
    <cfRule type="duplicateValues" dxfId="543" priority="424"/>
  </conditionalFormatting>
  <conditionalFormatting sqref="D40:F40">
    <cfRule type="duplicateValues" dxfId="542" priority="420"/>
  </conditionalFormatting>
  <conditionalFormatting sqref="D40:F40">
    <cfRule type="duplicateValues" dxfId="541" priority="421"/>
  </conditionalFormatting>
  <conditionalFormatting sqref="B40">
    <cfRule type="duplicateValues" dxfId="540" priority="419"/>
  </conditionalFormatting>
  <conditionalFormatting sqref="D380">
    <cfRule type="duplicateValues" dxfId="539" priority="485"/>
  </conditionalFormatting>
  <conditionalFormatting sqref="D192:F192">
    <cfRule type="duplicateValues" dxfId="538" priority="418"/>
  </conditionalFormatting>
  <conditionalFormatting sqref="B192">
    <cfRule type="duplicateValues" dxfId="537" priority="417"/>
  </conditionalFormatting>
  <conditionalFormatting sqref="D317:F317">
    <cfRule type="duplicateValues" dxfId="536" priority="416"/>
  </conditionalFormatting>
  <conditionalFormatting sqref="B317">
    <cfRule type="duplicateValues" dxfId="535" priority="415"/>
  </conditionalFormatting>
  <conditionalFormatting sqref="D277:F277">
    <cfRule type="duplicateValues" dxfId="534" priority="414"/>
  </conditionalFormatting>
  <conditionalFormatting sqref="B277">
    <cfRule type="duplicateValues" dxfId="533" priority="413"/>
  </conditionalFormatting>
  <conditionalFormatting sqref="D255:F255">
    <cfRule type="duplicateValues" dxfId="532" priority="412"/>
  </conditionalFormatting>
  <conditionalFormatting sqref="B255">
    <cfRule type="duplicateValues" dxfId="531" priority="411"/>
  </conditionalFormatting>
  <conditionalFormatting sqref="B257:B259">
    <cfRule type="duplicateValues" dxfId="530" priority="410"/>
  </conditionalFormatting>
  <conditionalFormatting sqref="B117:B120 B122:B131">
    <cfRule type="duplicateValues" dxfId="529" priority="486"/>
  </conditionalFormatting>
  <conditionalFormatting sqref="B262:B266">
    <cfRule type="duplicateValues" dxfId="528" priority="409"/>
  </conditionalFormatting>
  <conditionalFormatting sqref="D249:F249">
    <cfRule type="duplicateValues" dxfId="527" priority="406"/>
  </conditionalFormatting>
  <conditionalFormatting sqref="D249:F249">
    <cfRule type="duplicateValues" dxfId="526" priority="407"/>
  </conditionalFormatting>
  <conditionalFormatting sqref="B249">
    <cfRule type="duplicateValues" dxfId="525" priority="408"/>
  </conditionalFormatting>
  <conditionalFormatting sqref="D242:F242">
    <cfRule type="duplicateValues" dxfId="524" priority="403"/>
  </conditionalFormatting>
  <conditionalFormatting sqref="D242:F242">
    <cfRule type="duplicateValues" dxfId="523" priority="404"/>
  </conditionalFormatting>
  <conditionalFormatting sqref="B242">
    <cfRule type="duplicateValues" dxfId="522" priority="405"/>
  </conditionalFormatting>
  <conditionalFormatting sqref="D65:F65">
    <cfRule type="duplicateValues" dxfId="521" priority="400"/>
  </conditionalFormatting>
  <conditionalFormatting sqref="D65:F65">
    <cfRule type="duplicateValues" dxfId="520" priority="401"/>
  </conditionalFormatting>
  <conditionalFormatting sqref="B65">
    <cfRule type="duplicateValues" dxfId="519" priority="402"/>
  </conditionalFormatting>
  <conditionalFormatting sqref="D74:F74">
    <cfRule type="duplicateValues" dxfId="518" priority="397"/>
  </conditionalFormatting>
  <conditionalFormatting sqref="D74:F74">
    <cfRule type="duplicateValues" dxfId="517" priority="398"/>
  </conditionalFormatting>
  <conditionalFormatting sqref="B74">
    <cfRule type="duplicateValues" dxfId="516" priority="399"/>
  </conditionalFormatting>
  <conditionalFormatting sqref="D288:F288">
    <cfRule type="duplicateValues" dxfId="515" priority="396"/>
  </conditionalFormatting>
  <conditionalFormatting sqref="B288">
    <cfRule type="duplicateValues" dxfId="514" priority="395"/>
  </conditionalFormatting>
  <conditionalFormatting sqref="B121">
    <cfRule type="duplicateValues" dxfId="513" priority="392"/>
  </conditionalFormatting>
  <conditionalFormatting sqref="D121:F121">
    <cfRule type="duplicateValues" dxfId="512" priority="393"/>
  </conditionalFormatting>
  <conditionalFormatting sqref="D121:F121">
    <cfRule type="duplicateValues" dxfId="511" priority="394"/>
  </conditionalFormatting>
  <conditionalFormatting sqref="B132">
    <cfRule type="duplicateValues" dxfId="510" priority="389"/>
  </conditionalFormatting>
  <conditionalFormatting sqref="D132:F132">
    <cfRule type="duplicateValues" dxfId="509" priority="390"/>
  </conditionalFormatting>
  <conditionalFormatting sqref="D132:F132">
    <cfRule type="duplicateValues" dxfId="508" priority="391"/>
  </conditionalFormatting>
  <conditionalFormatting sqref="B261">
    <cfRule type="duplicateValues" dxfId="507" priority="386"/>
  </conditionalFormatting>
  <conditionalFormatting sqref="D261:F261">
    <cfRule type="duplicateValues" dxfId="506" priority="387"/>
  </conditionalFormatting>
  <conditionalFormatting sqref="D261:F261">
    <cfRule type="duplicateValues" dxfId="505" priority="388"/>
  </conditionalFormatting>
  <conditionalFormatting sqref="B267">
    <cfRule type="duplicateValues" dxfId="504" priority="383"/>
  </conditionalFormatting>
  <conditionalFormatting sqref="D267:F267">
    <cfRule type="duplicateValues" dxfId="503" priority="384"/>
  </conditionalFormatting>
  <conditionalFormatting sqref="D267:F267">
    <cfRule type="duplicateValues" dxfId="502" priority="385"/>
  </conditionalFormatting>
  <conditionalFormatting sqref="B270">
    <cfRule type="duplicateValues" dxfId="501" priority="380"/>
  </conditionalFormatting>
  <conditionalFormatting sqref="D270:F270">
    <cfRule type="duplicateValues" dxfId="500" priority="381"/>
  </conditionalFormatting>
  <conditionalFormatting sqref="D270:F270">
    <cfRule type="duplicateValues" dxfId="499" priority="382"/>
  </conditionalFormatting>
  <conditionalFormatting sqref="D137">
    <cfRule type="duplicateValues" dxfId="498" priority="378"/>
  </conditionalFormatting>
  <conditionalFormatting sqref="D137">
    <cfRule type="duplicateValues" dxfId="497" priority="379"/>
  </conditionalFormatting>
  <conditionalFormatting sqref="D133">
    <cfRule type="duplicateValues" dxfId="496" priority="377"/>
  </conditionalFormatting>
  <conditionalFormatting sqref="B133">
    <cfRule type="duplicateValues" dxfId="495" priority="376"/>
  </conditionalFormatting>
  <conditionalFormatting sqref="D349:F349">
    <cfRule type="duplicateValues" dxfId="494" priority="487"/>
  </conditionalFormatting>
  <conditionalFormatting sqref="B414">
    <cfRule type="duplicateValues" dxfId="493" priority="374"/>
  </conditionalFormatting>
  <conditionalFormatting sqref="D414:F414">
    <cfRule type="duplicateValues" dxfId="492" priority="375"/>
  </conditionalFormatting>
  <conditionalFormatting sqref="B418:B419">
    <cfRule type="duplicateValues" dxfId="491" priority="373"/>
  </conditionalFormatting>
  <conditionalFormatting sqref="B415:B417">
    <cfRule type="duplicateValues" dxfId="490" priority="488"/>
  </conditionalFormatting>
  <conditionalFormatting sqref="D415 D419">
    <cfRule type="duplicateValues" dxfId="489" priority="489"/>
  </conditionalFormatting>
  <conditionalFormatting sqref="D136">
    <cfRule type="duplicateValues" dxfId="488" priority="372"/>
  </conditionalFormatting>
  <conditionalFormatting sqref="B136">
    <cfRule type="duplicateValues" dxfId="487" priority="371"/>
  </conditionalFormatting>
  <conditionalFormatting sqref="D402 D398">
    <cfRule type="duplicateValues" dxfId="486" priority="490"/>
  </conditionalFormatting>
  <conditionalFormatting sqref="B401:B402 B397:B398">
    <cfRule type="duplicateValues" dxfId="485" priority="491"/>
  </conditionalFormatting>
  <conditionalFormatting sqref="B137">
    <cfRule type="duplicateValues" dxfId="484" priority="492"/>
  </conditionalFormatting>
  <conditionalFormatting sqref="D197:F197">
    <cfRule type="duplicateValues" dxfId="483" priority="370"/>
  </conditionalFormatting>
  <conditionalFormatting sqref="B197">
    <cfRule type="duplicateValues" dxfId="482" priority="369"/>
  </conditionalFormatting>
  <conditionalFormatting sqref="D195:F195">
    <cfRule type="duplicateValues" dxfId="481" priority="368"/>
  </conditionalFormatting>
  <conditionalFormatting sqref="B195">
    <cfRule type="duplicateValues" dxfId="480" priority="367"/>
  </conditionalFormatting>
  <conditionalFormatting sqref="D357">
    <cfRule type="duplicateValues" dxfId="479" priority="493"/>
  </conditionalFormatting>
  <conditionalFormatting sqref="D161">
    <cfRule type="duplicateValues" dxfId="478" priority="365"/>
  </conditionalFormatting>
  <conditionalFormatting sqref="B161">
    <cfRule type="duplicateValues" dxfId="477" priority="366"/>
  </conditionalFormatting>
  <conditionalFormatting sqref="B200">
    <cfRule type="duplicateValues" dxfId="476" priority="363"/>
  </conditionalFormatting>
  <conditionalFormatting sqref="D200">
    <cfRule type="duplicateValues" dxfId="475" priority="364"/>
  </conditionalFormatting>
  <conditionalFormatting sqref="B185">
    <cfRule type="duplicateValues" dxfId="474" priority="361"/>
  </conditionalFormatting>
  <conditionalFormatting sqref="D185">
    <cfRule type="duplicateValues" dxfId="473" priority="362"/>
  </conditionalFormatting>
  <conditionalFormatting sqref="B163">
    <cfRule type="duplicateValues" dxfId="472" priority="359"/>
  </conditionalFormatting>
  <conditionalFormatting sqref="D163">
    <cfRule type="duplicateValues" dxfId="471" priority="360"/>
  </conditionalFormatting>
  <conditionalFormatting sqref="B186">
    <cfRule type="duplicateValues" dxfId="470" priority="357"/>
  </conditionalFormatting>
  <conditionalFormatting sqref="D186">
    <cfRule type="duplicateValues" dxfId="469" priority="358"/>
  </conditionalFormatting>
  <conditionalFormatting sqref="B150">
    <cfRule type="duplicateValues" dxfId="468" priority="355"/>
  </conditionalFormatting>
  <conditionalFormatting sqref="D150">
    <cfRule type="duplicateValues" dxfId="467" priority="356"/>
  </conditionalFormatting>
  <conditionalFormatting sqref="B302">
    <cfRule type="duplicateValues" dxfId="466" priority="353"/>
  </conditionalFormatting>
  <conditionalFormatting sqref="D302">
    <cfRule type="duplicateValues" dxfId="465" priority="354"/>
  </conditionalFormatting>
  <conditionalFormatting sqref="D294">
    <cfRule type="duplicateValues" dxfId="464" priority="351"/>
  </conditionalFormatting>
  <conditionalFormatting sqref="B294">
    <cfRule type="duplicateValues" dxfId="463" priority="352"/>
  </conditionalFormatting>
  <conditionalFormatting sqref="D324">
    <cfRule type="duplicateValues" dxfId="462" priority="349"/>
  </conditionalFormatting>
  <conditionalFormatting sqref="B324">
    <cfRule type="duplicateValues" dxfId="461" priority="350"/>
  </conditionalFormatting>
  <conditionalFormatting sqref="D309">
    <cfRule type="duplicateValues" dxfId="460" priority="347"/>
  </conditionalFormatting>
  <conditionalFormatting sqref="B309">
    <cfRule type="duplicateValues" dxfId="459" priority="348"/>
  </conditionalFormatting>
  <conditionalFormatting sqref="D326">
    <cfRule type="duplicateValues" dxfId="458" priority="345"/>
  </conditionalFormatting>
  <conditionalFormatting sqref="B326">
    <cfRule type="duplicateValues" dxfId="457" priority="346"/>
  </conditionalFormatting>
  <conditionalFormatting sqref="D293">
    <cfRule type="duplicateValues" dxfId="456" priority="343"/>
  </conditionalFormatting>
  <conditionalFormatting sqref="B293">
    <cfRule type="duplicateValues" dxfId="455" priority="344"/>
  </conditionalFormatting>
  <conditionalFormatting sqref="D330">
    <cfRule type="duplicateValues" dxfId="454" priority="339"/>
  </conditionalFormatting>
  <conditionalFormatting sqref="B329:B330">
    <cfRule type="duplicateValues" dxfId="453" priority="340"/>
  </conditionalFormatting>
  <conditionalFormatting sqref="D329:F329">
    <cfRule type="duplicateValues" dxfId="452" priority="341"/>
  </conditionalFormatting>
  <conditionalFormatting sqref="D329:F329">
    <cfRule type="duplicateValues" dxfId="451" priority="342"/>
  </conditionalFormatting>
  <conditionalFormatting sqref="B323">
    <cfRule type="duplicateValues" dxfId="450" priority="336"/>
  </conditionalFormatting>
  <conditionalFormatting sqref="D323">
    <cfRule type="duplicateValues" dxfId="449" priority="337"/>
  </conditionalFormatting>
  <conditionalFormatting sqref="D323">
    <cfRule type="duplicateValues" dxfId="448" priority="338"/>
  </conditionalFormatting>
  <conditionalFormatting sqref="D332">
    <cfRule type="duplicateValues" dxfId="447" priority="334"/>
  </conditionalFormatting>
  <conditionalFormatting sqref="B332">
    <cfRule type="duplicateValues" dxfId="446" priority="335"/>
  </conditionalFormatting>
  <conditionalFormatting sqref="B337">
    <cfRule type="duplicateValues" dxfId="445" priority="331"/>
  </conditionalFormatting>
  <conditionalFormatting sqref="D337">
    <cfRule type="duplicateValues" dxfId="444" priority="332"/>
  </conditionalFormatting>
  <conditionalFormatting sqref="D337">
    <cfRule type="duplicateValues" dxfId="443" priority="333"/>
  </conditionalFormatting>
  <conditionalFormatting sqref="B314">
    <cfRule type="duplicateValues" dxfId="442" priority="329"/>
  </conditionalFormatting>
  <conditionalFormatting sqref="D314">
    <cfRule type="duplicateValues" dxfId="441" priority="330"/>
  </conditionalFormatting>
  <conditionalFormatting sqref="D308">
    <cfRule type="duplicateValues" dxfId="440" priority="327"/>
  </conditionalFormatting>
  <conditionalFormatting sqref="B308">
    <cfRule type="duplicateValues" dxfId="439" priority="328"/>
  </conditionalFormatting>
  <conditionalFormatting sqref="B336">
    <cfRule type="duplicateValues" dxfId="438" priority="324"/>
  </conditionalFormatting>
  <conditionalFormatting sqref="D336">
    <cfRule type="duplicateValues" dxfId="437" priority="325"/>
  </conditionalFormatting>
  <conditionalFormatting sqref="D336">
    <cfRule type="duplicateValues" dxfId="436" priority="326"/>
  </conditionalFormatting>
  <conditionalFormatting sqref="D290">
    <cfRule type="duplicateValues" dxfId="435" priority="322"/>
  </conditionalFormatting>
  <conditionalFormatting sqref="B290">
    <cfRule type="duplicateValues" dxfId="434" priority="323"/>
  </conditionalFormatting>
  <conditionalFormatting sqref="D251">
    <cfRule type="duplicateValues" dxfId="433" priority="320"/>
  </conditionalFormatting>
  <conditionalFormatting sqref="B251">
    <cfRule type="duplicateValues" dxfId="432" priority="321"/>
  </conditionalFormatting>
  <conditionalFormatting sqref="B279">
    <cfRule type="duplicateValues" dxfId="431" priority="318"/>
  </conditionalFormatting>
  <conditionalFormatting sqref="B279">
    <cfRule type="duplicateValues" dxfId="430" priority="317"/>
  </conditionalFormatting>
  <conditionalFormatting sqref="D279">
    <cfRule type="duplicateValues" dxfId="429" priority="319"/>
  </conditionalFormatting>
  <conditionalFormatting sqref="B282">
    <cfRule type="duplicateValues" dxfId="428" priority="315"/>
  </conditionalFormatting>
  <conditionalFormatting sqref="D282">
    <cfRule type="duplicateValues" dxfId="427" priority="316"/>
  </conditionalFormatting>
  <conditionalFormatting sqref="B280">
    <cfRule type="duplicateValues" dxfId="426" priority="313"/>
  </conditionalFormatting>
  <conditionalFormatting sqref="D280">
    <cfRule type="duplicateValues" dxfId="425" priority="314"/>
  </conditionalFormatting>
  <conditionalFormatting sqref="B184">
    <cfRule type="duplicateValues" dxfId="424" priority="311"/>
  </conditionalFormatting>
  <conditionalFormatting sqref="D184">
    <cfRule type="duplicateValues" dxfId="423" priority="312"/>
  </conditionalFormatting>
  <conditionalFormatting sqref="B142">
    <cfRule type="duplicateValues" dxfId="422" priority="309"/>
  </conditionalFormatting>
  <conditionalFormatting sqref="D142">
    <cfRule type="duplicateValues" dxfId="421" priority="310"/>
  </conditionalFormatting>
  <conditionalFormatting sqref="B281">
    <cfRule type="duplicateValues" dxfId="420" priority="307"/>
  </conditionalFormatting>
  <conditionalFormatting sqref="D281">
    <cfRule type="duplicateValues" dxfId="419" priority="308"/>
  </conditionalFormatting>
  <conditionalFormatting sqref="B334">
    <cfRule type="duplicateValues" dxfId="418" priority="306"/>
  </conditionalFormatting>
  <conditionalFormatting sqref="D154">
    <cfRule type="duplicateValues" dxfId="417" priority="304"/>
  </conditionalFormatting>
  <conditionalFormatting sqref="B154">
    <cfRule type="duplicateValues" dxfId="416" priority="305"/>
  </conditionalFormatting>
  <conditionalFormatting sqref="B157">
    <cfRule type="duplicateValues" dxfId="415" priority="302"/>
  </conditionalFormatting>
  <conditionalFormatting sqref="D157">
    <cfRule type="duplicateValues" dxfId="414" priority="303"/>
  </conditionalFormatting>
  <conditionalFormatting sqref="B211">
    <cfRule type="duplicateValues" dxfId="413" priority="300"/>
  </conditionalFormatting>
  <conditionalFormatting sqref="D211">
    <cfRule type="duplicateValues" dxfId="412" priority="301"/>
  </conditionalFormatting>
  <conditionalFormatting sqref="B247">
    <cfRule type="duplicateValues" dxfId="411" priority="297"/>
  </conditionalFormatting>
  <conditionalFormatting sqref="D247">
    <cfRule type="duplicateValues" dxfId="410" priority="298"/>
  </conditionalFormatting>
  <conditionalFormatting sqref="D247">
    <cfRule type="duplicateValues" dxfId="409" priority="299"/>
  </conditionalFormatting>
  <conditionalFormatting sqref="B287">
    <cfRule type="duplicateValues" dxfId="408" priority="295"/>
  </conditionalFormatting>
  <conditionalFormatting sqref="D287">
    <cfRule type="duplicateValues" dxfId="407" priority="296"/>
  </conditionalFormatting>
  <conditionalFormatting sqref="B327">
    <cfRule type="duplicateValues" dxfId="406" priority="292"/>
  </conditionalFormatting>
  <conditionalFormatting sqref="D327:F327">
    <cfRule type="duplicateValues" dxfId="405" priority="293"/>
  </conditionalFormatting>
  <conditionalFormatting sqref="D327:F327">
    <cfRule type="duplicateValues" dxfId="404" priority="294"/>
  </conditionalFormatting>
  <conditionalFormatting sqref="B328">
    <cfRule type="duplicateValues" dxfId="403" priority="289"/>
  </conditionalFormatting>
  <conditionalFormatting sqref="D328">
    <cfRule type="duplicateValues" dxfId="402" priority="290"/>
  </conditionalFormatting>
  <conditionalFormatting sqref="D328">
    <cfRule type="duplicateValues" dxfId="401" priority="291"/>
  </conditionalFormatting>
  <conditionalFormatting sqref="B213">
    <cfRule type="duplicateValues" dxfId="400" priority="286"/>
  </conditionalFormatting>
  <conditionalFormatting sqref="D213">
    <cfRule type="duplicateValues" dxfId="399" priority="287"/>
  </conditionalFormatting>
  <conditionalFormatting sqref="D213">
    <cfRule type="duplicateValues" dxfId="398" priority="288"/>
  </conditionalFormatting>
  <conditionalFormatting sqref="B189">
    <cfRule type="duplicateValues" dxfId="397" priority="284"/>
  </conditionalFormatting>
  <conditionalFormatting sqref="D189">
    <cfRule type="duplicateValues" dxfId="396" priority="285"/>
  </conditionalFormatting>
  <conditionalFormatting sqref="B146">
    <cfRule type="duplicateValues" dxfId="395" priority="282"/>
  </conditionalFormatting>
  <conditionalFormatting sqref="D146">
    <cfRule type="duplicateValues" dxfId="394" priority="283"/>
  </conditionalFormatting>
  <conditionalFormatting sqref="B248">
    <cfRule type="duplicateValues" dxfId="393" priority="279"/>
  </conditionalFormatting>
  <conditionalFormatting sqref="D248">
    <cfRule type="duplicateValues" dxfId="392" priority="280"/>
  </conditionalFormatting>
  <conditionalFormatting sqref="D248">
    <cfRule type="duplicateValues" dxfId="391" priority="281"/>
  </conditionalFormatting>
  <conditionalFormatting sqref="B278">
    <cfRule type="duplicateValues" dxfId="390" priority="494"/>
  </conditionalFormatting>
  <conditionalFormatting sqref="B218">
    <cfRule type="duplicateValues" dxfId="389" priority="276"/>
  </conditionalFormatting>
  <conditionalFormatting sqref="D218">
    <cfRule type="duplicateValues" dxfId="388" priority="277"/>
  </conditionalFormatting>
  <conditionalFormatting sqref="D218">
    <cfRule type="duplicateValues" dxfId="387" priority="278"/>
  </conditionalFormatting>
  <conditionalFormatting sqref="B165">
    <cfRule type="duplicateValues" dxfId="386" priority="274"/>
  </conditionalFormatting>
  <conditionalFormatting sqref="D165">
    <cfRule type="duplicateValues" dxfId="385" priority="275"/>
  </conditionalFormatting>
  <conditionalFormatting sqref="D226">
    <cfRule type="duplicateValues" dxfId="384" priority="273"/>
  </conditionalFormatting>
  <conditionalFormatting sqref="D316">
    <cfRule type="duplicateValues" dxfId="383" priority="271"/>
  </conditionalFormatting>
  <conditionalFormatting sqref="B316">
    <cfRule type="duplicateValues" dxfId="382" priority="272"/>
  </conditionalFormatting>
  <conditionalFormatting sqref="B245">
    <cfRule type="duplicateValues" dxfId="381" priority="268"/>
  </conditionalFormatting>
  <conditionalFormatting sqref="D245">
    <cfRule type="duplicateValues" dxfId="380" priority="269"/>
  </conditionalFormatting>
  <conditionalFormatting sqref="D245">
    <cfRule type="duplicateValues" dxfId="379" priority="270"/>
  </conditionalFormatting>
  <conditionalFormatting sqref="B41">
    <cfRule type="duplicateValues" dxfId="378" priority="266"/>
  </conditionalFormatting>
  <conditionalFormatting sqref="D41">
    <cfRule type="duplicateValues" dxfId="377" priority="267"/>
  </conditionalFormatting>
  <conditionalFormatting sqref="B147">
    <cfRule type="duplicateValues" dxfId="376" priority="264"/>
  </conditionalFormatting>
  <conditionalFormatting sqref="D147">
    <cfRule type="duplicateValues" dxfId="375" priority="265"/>
  </conditionalFormatting>
  <conditionalFormatting sqref="B351:B354">
    <cfRule type="duplicateValues" dxfId="374" priority="495"/>
  </conditionalFormatting>
  <conditionalFormatting sqref="B312">
    <cfRule type="duplicateValues" dxfId="373" priority="262"/>
  </conditionalFormatting>
  <conditionalFormatting sqref="D312">
    <cfRule type="duplicateValues" dxfId="372" priority="263"/>
  </conditionalFormatting>
  <conditionalFormatting sqref="D307">
    <cfRule type="duplicateValues" dxfId="371" priority="260"/>
  </conditionalFormatting>
  <conditionalFormatting sqref="B307">
    <cfRule type="duplicateValues" dxfId="370" priority="261"/>
  </conditionalFormatting>
  <conditionalFormatting sqref="D175">
    <cfRule type="duplicateValues" dxfId="369" priority="258"/>
  </conditionalFormatting>
  <conditionalFormatting sqref="B175">
    <cfRule type="duplicateValues" dxfId="368" priority="259"/>
  </conditionalFormatting>
  <conditionalFormatting sqref="B190">
    <cfRule type="duplicateValues" dxfId="367" priority="256"/>
  </conditionalFormatting>
  <conditionalFormatting sqref="D190">
    <cfRule type="duplicateValues" dxfId="366" priority="257"/>
  </conditionalFormatting>
  <conditionalFormatting sqref="D158">
    <cfRule type="duplicateValues" dxfId="365" priority="254"/>
  </conditionalFormatting>
  <conditionalFormatting sqref="B158">
    <cfRule type="duplicateValues" dxfId="364" priority="255"/>
  </conditionalFormatting>
  <conditionalFormatting sqref="D153">
    <cfRule type="duplicateValues" dxfId="363" priority="252"/>
  </conditionalFormatting>
  <conditionalFormatting sqref="B153">
    <cfRule type="duplicateValues" dxfId="362" priority="253"/>
  </conditionalFormatting>
  <conditionalFormatting sqref="D315">
    <cfRule type="duplicateValues" dxfId="361" priority="250"/>
  </conditionalFormatting>
  <conditionalFormatting sqref="B315">
    <cfRule type="duplicateValues" dxfId="360" priority="251"/>
  </conditionalFormatting>
  <conditionalFormatting sqref="B149">
    <cfRule type="duplicateValues" dxfId="359" priority="248"/>
  </conditionalFormatting>
  <conditionalFormatting sqref="D149">
    <cfRule type="duplicateValues" dxfId="358" priority="249"/>
  </conditionalFormatting>
  <conditionalFormatting sqref="D301">
    <cfRule type="duplicateValues" dxfId="357" priority="246"/>
  </conditionalFormatting>
  <conditionalFormatting sqref="B301">
    <cfRule type="duplicateValues" dxfId="356" priority="247"/>
  </conditionalFormatting>
  <conditionalFormatting sqref="B339">
    <cfRule type="duplicateValues" dxfId="355" priority="244"/>
  </conditionalFormatting>
  <conditionalFormatting sqref="D339">
    <cfRule type="duplicateValues" dxfId="354" priority="245"/>
  </conditionalFormatting>
  <conditionalFormatting sqref="D183">
    <cfRule type="duplicateValues" dxfId="353" priority="242"/>
  </conditionalFormatting>
  <conditionalFormatting sqref="B183">
    <cfRule type="duplicateValues" dxfId="352" priority="243"/>
  </conditionalFormatting>
  <conditionalFormatting sqref="B214">
    <cfRule type="duplicateValues" dxfId="351" priority="240"/>
  </conditionalFormatting>
  <conditionalFormatting sqref="D214">
    <cfRule type="duplicateValues" dxfId="350" priority="241"/>
  </conditionalFormatting>
  <conditionalFormatting sqref="D187">
    <cfRule type="duplicateValues" dxfId="349" priority="238"/>
  </conditionalFormatting>
  <conditionalFormatting sqref="B187">
    <cfRule type="duplicateValues" dxfId="348" priority="239"/>
  </conditionalFormatting>
  <conditionalFormatting sqref="B305">
    <cfRule type="duplicateValues" dxfId="347" priority="236"/>
  </conditionalFormatting>
  <conditionalFormatting sqref="D305">
    <cfRule type="duplicateValues" dxfId="346" priority="237"/>
  </conditionalFormatting>
  <conditionalFormatting sqref="B178">
    <cfRule type="duplicateValues" dxfId="345" priority="234"/>
  </conditionalFormatting>
  <conditionalFormatting sqref="D178">
    <cfRule type="duplicateValues" dxfId="344" priority="235"/>
  </conditionalFormatting>
  <conditionalFormatting sqref="D162">
    <cfRule type="duplicateValues" dxfId="343" priority="232"/>
  </conditionalFormatting>
  <conditionalFormatting sqref="B162">
    <cfRule type="duplicateValues" dxfId="342" priority="233"/>
  </conditionalFormatting>
  <conditionalFormatting sqref="D291">
    <cfRule type="duplicateValues" dxfId="341" priority="230"/>
  </conditionalFormatting>
  <conditionalFormatting sqref="B291">
    <cfRule type="duplicateValues" dxfId="340" priority="231"/>
  </conditionalFormatting>
  <conditionalFormatting sqref="D174">
    <cfRule type="duplicateValues" dxfId="339" priority="228"/>
  </conditionalFormatting>
  <conditionalFormatting sqref="B174">
    <cfRule type="duplicateValues" dxfId="338" priority="229"/>
  </conditionalFormatting>
  <conditionalFormatting sqref="B278">
    <cfRule type="duplicateValues" dxfId="337" priority="496"/>
  </conditionalFormatting>
  <conditionalFormatting sqref="B173">
    <cfRule type="duplicateValues" dxfId="336" priority="225"/>
  </conditionalFormatting>
  <conditionalFormatting sqref="D173">
    <cfRule type="duplicateValues" dxfId="335" priority="226"/>
  </conditionalFormatting>
  <conditionalFormatting sqref="D173">
    <cfRule type="duplicateValues" dxfId="334" priority="227"/>
  </conditionalFormatting>
  <conditionalFormatting sqref="B286">
    <cfRule type="duplicateValues" dxfId="333" priority="223"/>
  </conditionalFormatting>
  <conditionalFormatting sqref="D286">
    <cfRule type="duplicateValues" dxfId="332" priority="224"/>
  </conditionalFormatting>
  <conditionalFormatting sqref="D225">
    <cfRule type="duplicateValues" dxfId="331" priority="221"/>
  </conditionalFormatting>
  <conditionalFormatting sqref="B225">
    <cfRule type="duplicateValues" dxfId="330" priority="222"/>
  </conditionalFormatting>
  <conditionalFormatting sqref="B205">
    <cfRule type="duplicateValues" dxfId="329" priority="219"/>
  </conditionalFormatting>
  <conditionalFormatting sqref="D205">
    <cfRule type="duplicateValues" dxfId="328" priority="220"/>
  </conditionalFormatting>
  <conditionalFormatting sqref="B275">
    <cfRule type="duplicateValues" dxfId="327" priority="218"/>
  </conditionalFormatting>
  <conditionalFormatting sqref="D275">
    <cfRule type="duplicateValues" dxfId="326" priority="217"/>
  </conditionalFormatting>
  <conditionalFormatting sqref="D141">
    <cfRule type="duplicateValues" dxfId="325" priority="215"/>
  </conditionalFormatting>
  <conditionalFormatting sqref="B141">
    <cfRule type="duplicateValues" dxfId="324" priority="216"/>
  </conditionalFormatting>
  <conditionalFormatting sqref="B169">
    <cfRule type="duplicateValues" dxfId="323" priority="213"/>
  </conditionalFormatting>
  <conditionalFormatting sqref="D169">
    <cfRule type="duplicateValues" dxfId="322" priority="214"/>
  </conditionalFormatting>
  <conditionalFormatting sqref="B139">
    <cfRule type="duplicateValues" dxfId="321" priority="212"/>
  </conditionalFormatting>
  <conditionalFormatting sqref="B140">
    <cfRule type="duplicateValues" dxfId="320" priority="211"/>
  </conditionalFormatting>
  <conditionalFormatting sqref="D373">
    <cfRule type="duplicateValues" dxfId="319" priority="210"/>
  </conditionalFormatting>
  <conditionalFormatting sqref="D345:F345">
    <cfRule type="duplicateValues" dxfId="318" priority="497"/>
  </conditionalFormatting>
  <conditionalFormatting sqref="B345">
    <cfRule type="duplicateValues" dxfId="317" priority="498"/>
  </conditionalFormatting>
  <conditionalFormatting sqref="B215">
    <cfRule type="duplicateValues" dxfId="316" priority="208"/>
  </conditionalFormatting>
  <conditionalFormatting sqref="D215">
    <cfRule type="duplicateValues" dxfId="315" priority="209"/>
  </conditionalFormatting>
  <conditionalFormatting sqref="D168">
    <cfRule type="duplicateValues" dxfId="314" priority="206"/>
  </conditionalFormatting>
  <conditionalFormatting sqref="B168">
    <cfRule type="duplicateValues" dxfId="313" priority="207"/>
  </conditionalFormatting>
  <conditionalFormatting sqref="D170">
    <cfRule type="duplicateValues" dxfId="312" priority="204"/>
  </conditionalFormatting>
  <conditionalFormatting sqref="B170">
    <cfRule type="duplicateValues" dxfId="311" priority="205"/>
  </conditionalFormatting>
  <conditionalFormatting sqref="B204">
    <cfRule type="duplicateValues" dxfId="310" priority="202"/>
  </conditionalFormatting>
  <conditionalFormatting sqref="D204">
    <cfRule type="duplicateValues" dxfId="309" priority="203"/>
  </conditionalFormatting>
  <conditionalFormatting sqref="B271">
    <cfRule type="duplicateValues" dxfId="308" priority="499"/>
  </conditionalFormatting>
  <conditionalFormatting sqref="D348">
    <cfRule type="duplicateValues" dxfId="307" priority="201"/>
  </conditionalFormatting>
  <conditionalFormatting sqref="D284">
    <cfRule type="duplicateValues" dxfId="306" priority="199"/>
  </conditionalFormatting>
  <conditionalFormatting sqref="B284">
    <cfRule type="duplicateValues" dxfId="305" priority="200"/>
  </conditionalFormatting>
  <conditionalFormatting sqref="D318:D319">
    <cfRule type="duplicateValues" dxfId="304" priority="197"/>
  </conditionalFormatting>
  <conditionalFormatting sqref="B318:B319">
    <cfRule type="duplicateValues" dxfId="303" priority="196"/>
  </conditionalFormatting>
  <conditionalFormatting sqref="B318:B319">
    <cfRule type="duplicateValues" dxfId="302" priority="198"/>
  </conditionalFormatting>
  <conditionalFormatting sqref="B274">
    <cfRule type="duplicateValues" dxfId="301" priority="195"/>
  </conditionalFormatting>
  <conditionalFormatting sqref="D274">
    <cfRule type="duplicateValues" dxfId="300" priority="194"/>
  </conditionalFormatting>
  <conditionalFormatting sqref="B436 B199 B403 B396 B421:B423 B2:B25 B69:B71 B244 B167 B355 B340:B344 B349:B350 B289 B320:B322 B164 B188 B151:B152 B155:B156 B298 B325 B331 B333 B338 B292 B303:B304 B310:B311 B335 B143:B145 B212 B223:B224 B159:B160 B246 B148 B313 B216:B217 B191 B219:B221 B201:B203 B176:B177 B306 B179:B182 B171:B172 B206:B210 B73">
    <cfRule type="duplicateValues" dxfId="299" priority="500"/>
  </conditionalFormatting>
  <conditionalFormatting sqref="D366:F366">
    <cfRule type="duplicateValues" dxfId="298" priority="192"/>
  </conditionalFormatting>
  <conditionalFormatting sqref="B366">
    <cfRule type="duplicateValues" dxfId="297" priority="193"/>
  </conditionalFormatting>
  <conditionalFormatting sqref="B368:B369">
    <cfRule type="duplicateValues" dxfId="296" priority="191"/>
  </conditionalFormatting>
  <conditionalFormatting sqref="D369:D370">
    <cfRule type="duplicateValues" dxfId="295" priority="190"/>
  </conditionalFormatting>
  <conditionalFormatting sqref="B367">
    <cfRule type="duplicateValues" dxfId="294" priority="189"/>
  </conditionalFormatting>
  <conditionalFormatting sqref="D371">
    <cfRule type="duplicateValues" dxfId="293" priority="501"/>
  </conditionalFormatting>
  <conditionalFormatting sqref="B371">
    <cfRule type="duplicateValues" dxfId="292" priority="188"/>
  </conditionalFormatting>
  <conditionalFormatting sqref="B370">
    <cfRule type="duplicateValues" dxfId="291" priority="187"/>
  </conditionalFormatting>
  <conditionalFormatting sqref="D80:F80">
    <cfRule type="duplicateValues" dxfId="290" priority="181"/>
  </conditionalFormatting>
  <conditionalFormatting sqref="D84:F84">
    <cfRule type="duplicateValues" dxfId="289" priority="180"/>
  </conditionalFormatting>
  <conditionalFormatting sqref="D98 D90">
    <cfRule type="duplicateValues" dxfId="288" priority="182"/>
  </conditionalFormatting>
  <conditionalFormatting sqref="D75:J75">
    <cfRule type="duplicateValues" dxfId="287" priority="178"/>
  </conditionalFormatting>
  <conditionalFormatting sqref="B75">
    <cfRule type="duplicateValues" dxfId="286" priority="179"/>
  </conditionalFormatting>
  <conditionalFormatting sqref="D83 D100 D95">
    <cfRule type="duplicateValues" dxfId="285" priority="183"/>
  </conditionalFormatting>
  <conditionalFormatting sqref="D87:F87 D91:F91 D93:F93 D96:F96 D109:F109">
    <cfRule type="duplicateValues" dxfId="284" priority="184"/>
  </conditionalFormatting>
  <conditionalFormatting sqref="D87:F87">
    <cfRule type="duplicateValues" dxfId="283" priority="185"/>
  </conditionalFormatting>
  <conditionalFormatting sqref="B98">
    <cfRule type="duplicateValues" dxfId="282" priority="177"/>
  </conditionalFormatting>
  <conditionalFormatting sqref="D110">
    <cfRule type="duplicateValues" dxfId="281" priority="175"/>
  </conditionalFormatting>
  <conditionalFormatting sqref="B110">
    <cfRule type="duplicateValues" dxfId="280" priority="176"/>
  </conditionalFormatting>
  <conditionalFormatting sqref="D112">
    <cfRule type="duplicateValues" dxfId="279" priority="173"/>
  </conditionalFormatting>
  <conditionalFormatting sqref="B112">
    <cfRule type="duplicateValues" dxfId="278" priority="174"/>
  </conditionalFormatting>
  <conditionalFormatting sqref="D113">
    <cfRule type="duplicateValues" dxfId="277" priority="171"/>
  </conditionalFormatting>
  <conditionalFormatting sqref="B113">
    <cfRule type="duplicateValues" dxfId="276" priority="172"/>
  </conditionalFormatting>
  <conditionalFormatting sqref="D108">
    <cfRule type="duplicateValues" dxfId="275" priority="169"/>
  </conditionalFormatting>
  <conditionalFormatting sqref="B108">
    <cfRule type="duplicateValues" dxfId="274" priority="170"/>
  </conditionalFormatting>
  <conditionalFormatting sqref="B103">
    <cfRule type="duplicateValues" dxfId="273" priority="167"/>
  </conditionalFormatting>
  <conditionalFormatting sqref="D103">
    <cfRule type="duplicateValues" dxfId="272" priority="168"/>
  </conditionalFormatting>
  <conditionalFormatting sqref="D106">
    <cfRule type="duplicateValues" dxfId="271" priority="165"/>
  </conditionalFormatting>
  <conditionalFormatting sqref="B106">
    <cfRule type="duplicateValues" dxfId="270" priority="166"/>
  </conditionalFormatting>
  <conditionalFormatting sqref="D102">
    <cfRule type="duplicateValues" dxfId="269" priority="163"/>
  </conditionalFormatting>
  <conditionalFormatting sqref="B102">
    <cfRule type="duplicateValues" dxfId="268" priority="164"/>
  </conditionalFormatting>
  <conditionalFormatting sqref="D86">
    <cfRule type="duplicateValues" dxfId="267" priority="161"/>
  </conditionalFormatting>
  <conditionalFormatting sqref="B86">
    <cfRule type="duplicateValues" dxfId="266" priority="162"/>
  </conditionalFormatting>
  <conditionalFormatting sqref="D111">
    <cfRule type="duplicateValues" dxfId="265" priority="159"/>
  </conditionalFormatting>
  <conditionalFormatting sqref="B111">
    <cfRule type="duplicateValues" dxfId="264" priority="160"/>
  </conditionalFormatting>
  <conditionalFormatting sqref="D114">
    <cfRule type="duplicateValues" dxfId="263" priority="157"/>
  </conditionalFormatting>
  <conditionalFormatting sqref="B114">
    <cfRule type="duplicateValues" dxfId="262" priority="158"/>
  </conditionalFormatting>
  <conditionalFormatting sqref="D105">
    <cfRule type="duplicateValues" dxfId="261" priority="155"/>
  </conditionalFormatting>
  <conditionalFormatting sqref="B105">
    <cfRule type="duplicateValues" dxfId="260" priority="156"/>
  </conditionalFormatting>
  <conditionalFormatting sqref="B85">
    <cfRule type="duplicateValues" dxfId="259" priority="153"/>
  </conditionalFormatting>
  <conditionalFormatting sqref="D85">
    <cfRule type="duplicateValues" dxfId="258" priority="154"/>
  </conditionalFormatting>
  <conditionalFormatting sqref="D107">
    <cfRule type="duplicateValues" dxfId="257" priority="151"/>
  </conditionalFormatting>
  <conditionalFormatting sqref="B107">
    <cfRule type="duplicateValues" dxfId="256" priority="152"/>
  </conditionalFormatting>
  <conditionalFormatting sqref="D88">
    <cfRule type="duplicateValues" dxfId="255" priority="149"/>
  </conditionalFormatting>
  <conditionalFormatting sqref="B88">
    <cfRule type="duplicateValues" dxfId="254" priority="150"/>
  </conditionalFormatting>
  <conditionalFormatting sqref="B104">
    <cfRule type="duplicateValues" dxfId="253" priority="147"/>
  </conditionalFormatting>
  <conditionalFormatting sqref="D104">
    <cfRule type="duplicateValues" dxfId="252" priority="148"/>
  </conditionalFormatting>
  <conditionalFormatting sqref="B99">
    <cfRule type="duplicateValues" dxfId="251" priority="145"/>
  </conditionalFormatting>
  <conditionalFormatting sqref="D99">
    <cfRule type="duplicateValues" dxfId="250" priority="146"/>
  </conditionalFormatting>
  <conditionalFormatting sqref="B97">
    <cfRule type="duplicateValues" dxfId="249" priority="143"/>
  </conditionalFormatting>
  <conditionalFormatting sqref="D97">
    <cfRule type="duplicateValues" dxfId="248" priority="144"/>
  </conditionalFormatting>
  <conditionalFormatting sqref="B94">
    <cfRule type="duplicateValues" dxfId="247" priority="141"/>
  </conditionalFormatting>
  <conditionalFormatting sqref="D94">
    <cfRule type="duplicateValues" dxfId="246" priority="142"/>
  </conditionalFormatting>
  <conditionalFormatting sqref="B89">
    <cfRule type="duplicateValues" dxfId="245" priority="139"/>
  </conditionalFormatting>
  <conditionalFormatting sqref="D89">
    <cfRule type="duplicateValues" dxfId="244" priority="140"/>
  </conditionalFormatting>
  <conditionalFormatting sqref="B81">
    <cfRule type="duplicateValues" dxfId="243" priority="137"/>
  </conditionalFormatting>
  <conditionalFormatting sqref="D81">
    <cfRule type="duplicateValues" dxfId="242" priority="138"/>
  </conditionalFormatting>
  <conditionalFormatting sqref="B92">
    <cfRule type="duplicateValues" dxfId="241" priority="136"/>
  </conditionalFormatting>
  <conditionalFormatting sqref="B77">
    <cfRule type="duplicateValues" dxfId="240" priority="135"/>
  </conditionalFormatting>
  <conditionalFormatting sqref="B79">
    <cfRule type="duplicateValues" dxfId="239" priority="133"/>
  </conditionalFormatting>
  <conditionalFormatting sqref="D79">
    <cfRule type="duplicateValues" dxfId="238" priority="134"/>
  </conditionalFormatting>
  <conditionalFormatting sqref="B80 B109 B90:B91 B87 B83:B84 B100:B101 B95:B96 B93">
    <cfRule type="duplicateValues" dxfId="237" priority="186"/>
  </conditionalFormatting>
  <conditionalFormatting sqref="B399">
    <cfRule type="duplicateValues" dxfId="236" priority="132"/>
  </conditionalFormatting>
  <conditionalFormatting sqref="D69:D71">
    <cfRule type="duplicateValues" dxfId="235" priority="502"/>
  </conditionalFormatting>
  <conditionalFormatting sqref="D421:D423 D199:F199 D341:D344 D246 D143:F143 D145:F145 D152:F152 D156:F156 D160:F160 D167:F167 D172:F172 D177:F177 D179:F179 D181:F181 D203:F203 D209:F210 D212:F212 D217:F217 D219:F219 D221:F221 D224:F224 D244:F244 D289:F289 D298:F298 D303:F303 D306:F306 D311:F311 D320:F320 D322:F322 D325:F325 D331:F331 D333:F333 D335:F335 D338:F338">
    <cfRule type="duplicateValues" dxfId="234" priority="503"/>
  </conditionalFormatting>
  <conditionalFormatting sqref="D421:D423 D199:F199 D341:D344 D246 D143:F143 D145:F145 D152:F152 D156:F156 D160:F160 D167:F167 D172:F172 D177:F177 D179:F179 D181:F181 D188:F188 D203:F203 D207:F207 D209:F210 D212:F212 D217:F217 D219:F219 D221:F221 D224:F224 D244:F244 D289:F289 D298:F298 D303:F303 D306:F306 D311:F311 D320:F320 D322:F322 D325:F325 D331:F331 D333:F333 D335:F335 D338:F338">
    <cfRule type="duplicateValues" dxfId="233" priority="504"/>
  </conditionalFormatting>
  <conditionalFormatting sqref="D407">
    <cfRule type="duplicateValues" dxfId="232" priority="131"/>
  </conditionalFormatting>
  <conditionalFormatting sqref="B400">
    <cfRule type="duplicateValues" dxfId="231" priority="130"/>
  </conditionalFormatting>
  <conditionalFormatting sqref="B407">
    <cfRule type="duplicateValues" dxfId="230" priority="129"/>
  </conditionalFormatting>
  <conditionalFormatting sqref="D400">
    <cfRule type="duplicateValues" dxfId="229" priority="128"/>
  </conditionalFormatting>
  <conditionalFormatting sqref="B198">
    <cfRule type="duplicateValues" dxfId="228" priority="126"/>
  </conditionalFormatting>
  <conditionalFormatting sqref="D198">
    <cfRule type="duplicateValues" dxfId="227" priority="127"/>
  </conditionalFormatting>
  <conditionalFormatting sqref="B196">
    <cfRule type="duplicateValues" dxfId="226" priority="124"/>
  </conditionalFormatting>
  <conditionalFormatting sqref="D196">
    <cfRule type="duplicateValues" dxfId="225" priority="125"/>
  </conditionalFormatting>
  <conditionalFormatting sqref="D285">
    <cfRule type="duplicateValues" dxfId="224" priority="122"/>
  </conditionalFormatting>
  <conditionalFormatting sqref="B285">
    <cfRule type="duplicateValues" dxfId="223" priority="123"/>
  </conditionalFormatting>
  <conditionalFormatting sqref="D412 D148 D151 D201 D164 D182 D310 D292 D176">
    <cfRule type="duplicateValues" dxfId="222" priority="505"/>
  </conditionalFormatting>
  <conditionalFormatting sqref="D358">
    <cfRule type="duplicateValues" dxfId="221" priority="506"/>
  </conditionalFormatting>
  <conditionalFormatting sqref="B273">
    <cfRule type="duplicateValues" dxfId="220" priority="121"/>
  </conditionalFormatting>
  <conditionalFormatting sqref="D273">
    <cfRule type="duplicateValues" dxfId="219" priority="120"/>
  </conditionalFormatting>
  <conditionalFormatting sqref="B82">
    <cfRule type="duplicateValues" dxfId="218" priority="118"/>
  </conditionalFormatting>
  <conditionalFormatting sqref="D82">
    <cfRule type="duplicateValues" dxfId="217" priority="119"/>
  </conditionalFormatting>
  <conditionalFormatting sqref="D76:F76">
    <cfRule type="duplicateValues" dxfId="216" priority="116"/>
  </conditionalFormatting>
  <conditionalFormatting sqref="B76">
    <cfRule type="duplicateValues" dxfId="215" priority="117"/>
  </conditionalFormatting>
  <conditionalFormatting sqref="D78:F78">
    <cfRule type="duplicateValues" dxfId="214" priority="114"/>
  </conditionalFormatting>
  <conditionalFormatting sqref="B78">
    <cfRule type="duplicateValues" dxfId="213" priority="115"/>
  </conditionalFormatting>
  <conditionalFormatting sqref="B115">
    <cfRule type="duplicateValues" dxfId="212" priority="112"/>
  </conditionalFormatting>
  <conditionalFormatting sqref="D115:F115">
    <cfRule type="duplicateValues" dxfId="211" priority="113"/>
  </conditionalFormatting>
  <conditionalFormatting sqref="B116">
    <cfRule type="duplicateValues" dxfId="210" priority="109"/>
  </conditionalFormatting>
  <conditionalFormatting sqref="D116:F116">
    <cfRule type="duplicateValues" dxfId="209" priority="110"/>
  </conditionalFormatting>
  <conditionalFormatting sqref="D116:F116">
    <cfRule type="duplicateValues" dxfId="208" priority="111"/>
  </conditionalFormatting>
  <conditionalFormatting sqref="D232:F232">
    <cfRule type="duplicateValues" dxfId="207" priority="106"/>
  </conditionalFormatting>
  <conditionalFormatting sqref="B232">
    <cfRule type="duplicateValues" dxfId="206" priority="105"/>
  </conditionalFormatting>
  <conditionalFormatting sqref="D236">
    <cfRule type="duplicateValues" dxfId="205" priority="103"/>
  </conditionalFormatting>
  <conditionalFormatting sqref="B236">
    <cfRule type="duplicateValues" dxfId="204" priority="104"/>
  </conditionalFormatting>
  <conditionalFormatting sqref="B237">
    <cfRule type="duplicateValues" dxfId="203" priority="101"/>
  </conditionalFormatting>
  <conditionalFormatting sqref="D237">
    <cfRule type="duplicateValues" dxfId="202" priority="102"/>
  </conditionalFormatting>
  <conditionalFormatting sqref="B238">
    <cfRule type="duplicateValues" dxfId="201" priority="99"/>
  </conditionalFormatting>
  <conditionalFormatting sqref="D238">
    <cfRule type="duplicateValues" dxfId="200" priority="100"/>
  </conditionalFormatting>
  <conditionalFormatting sqref="B240">
    <cfRule type="duplicateValues" dxfId="199" priority="97"/>
  </conditionalFormatting>
  <conditionalFormatting sqref="D240">
    <cfRule type="duplicateValues" dxfId="198" priority="98"/>
  </conditionalFormatting>
  <conditionalFormatting sqref="B239">
    <cfRule type="duplicateValues" dxfId="197" priority="95"/>
  </conditionalFormatting>
  <conditionalFormatting sqref="D239">
    <cfRule type="duplicateValues" dxfId="196" priority="96"/>
  </conditionalFormatting>
  <conditionalFormatting sqref="B235">
    <cfRule type="duplicateValues" dxfId="195" priority="93"/>
  </conditionalFormatting>
  <conditionalFormatting sqref="D235">
    <cfRule type="duplicateValues" dxfId="194" priority="94"/>
  </conditionalFormatting>
  <conditionalFormatting sqref="B233:B234">
    <cfRule type="duplicateValues" dxfId="193" priority="91"/>
  </conditionalFormatting>
  <conditionalFormatting sqref="D233:D234">
    <cfRule type="duplicateValues" dxfId="192" priority="92"/>
  </conditionalFormatting>
  <conditionalFormatting sqref="B241">
    <cfRule type="duplicateValues" dxfId="191" priority="107"/>
  </conditionalFormatting>
  <conditionalFormatting sqref="D241">
    <cfRule type="duplicateValues" dxfId="190" priority="108"/>
  </conditionalFormatting>
  <conditionalFormatting sqref="D227">
    <cfRule type="duplicateValues" dxfId="189" priority="507"/>
  </conditionalFormatting>
  <conditionalFormatting sqref="B227">
    <cfRule type="duplicateValues" dxfId="188" priority="508"/>
  </conditionalFormatting>
  <conditionalFormatting sqref="B256">
    <cfRule type="duplicateValues" dxfId="187" priority="88"/>
  </conditionalFormatting>
  <conditionalFormatting sqref="D256:F256">
    <cfRule type="duplicateValues" dxfId="186" priority="89"/>
  </conditionalFormatting>
  <conditionalFormatting sqref="D256:F256">
    <cfRule type="duplicateValues" dxfId="185" priority="90"/>
  </conditionalFormatting>
  <conditionalFormatting sqref="D346">
    <cfRule type="duplicateValues" dxfId="184" priority="86"/>
  </conditionalFormatting>
  <conditionalFormatting sqref="D346">
    <cfRule type="duplicateValues" dxfId="183" priority="87"/>
  </conditionalFormatting>
  <conditionalFormatting sqref="B384:B386">
    <cfRule type="duplicateValues" dxfId="182" priority="84"/>
  </conditionalFormatting>
  <conditionalFormatting sqref="D384:D386">
    <cfRule type="duplicateValues" dxfId="181" priority="85"/>
  </conditionalFormatting>
  <conditionalFormatting sqref="B222">
    <cfRule type="duplicateValues" dxfId="180" priority="83"/>
  </conditionalFormatting>
  <conditionalFormatting sqref="D222">
    <cfRule type="duplicateValues" dxfId="179" priority="82"/>
  </conditionalFormatting>
  <conditionalFormatting sqref="D428:F428">
    <cfRule type="duplicateValues" dxfId="178" priority="80"/>
  </conditionalFormatting>
  <conditionalFormatting sqref="D428:F428">
    <cfRule type="duplicateValues" dxfId="177" priority="81"/>
  </conditionalFormatting>
  <conditionalFormatting sqref="B428">
    <cfRule type="duplicateValues" dxfId="176" priority="79"/>
  </conditionalFormatting>
  <conditionalFormatting sqref="B431:B433">
    <cfRule type="duplicateValues" dxfId="175" priority="78"/>
  </conditionalFormatting>
  <conditionalFormatting sqref="D432:D433">
    <cfRule type="duplicateValues" dxfId="174" priority="77"/>
  </conditionalFormatting>
  <conditionalFormatting sqref="D431">
    <cfRule type="duplicateValues" dxfId="173" priority="75"/>
  </conditionalFormatting>
  <conditionalFormatting sqref="D431">
    <cfRule type="duplicateValues" dxfId="172" priority="76"/>
  </conditionalFormatting>
  <conditionalFormatting sqref="D347">
    <cfRule type="duplicateValues" dxfId="171" priority="509"/>
  </conditionalFormatting>
  <conditionalFormatting sqref="B346:B348">
    <cfRule type="duplicateValues" dxfId="170" priority="510"/>
  </conditionalFormatting>
  <conditionalFormatting sqref="D37:F37">
    <cfRule type="duplicateValues" dxfId="169" priority="73"/>
  </conditionalFormatting>
  <conditionalFormatting sqref="B37">
    <cfRule type="duplicateValues" dxfId="168" priority="74"/>
  </conditionalFormatting>
  <conditionalFormatting sqref="B39">
    <cfRule type="duplicateValues" dxfId="167" priority="72"/>
  </conditionalFormatting>
  <conditionalFormatting sqref="B434">
    <cfRule type="duplicateValues" dxfId="166" priority="71"/>
  </conditionalFormatting>
  <conditionalFormatting sqref="D434">
    <cfRule type="duplicateValues" dxfId="165" priority="70"/>
  </conditionalFormatting>
  <conditionalFormatting sqref="D360:F360">
    <cfRule type="duplicateValues" dxfId="164" priority="68"/>
  </conditionalFormatting>
  <conditionalFormatting sqref="B360">
    <cfRule type="duplicateValues" dxfId="163" priority="69"/>
  </conditionalFormatting>
  <conditionalFormatting sqref="B361 B363">
    <cfRule type="duplicateValues" dxfId="162" priority="67"/>
  </conditionalFormatting>
  <conditionalFormatting sqref="B362">
    <cfRule type="duplicateValues" dxfId="161" priority="66"/>
  </conditionalFormatting>
  <conditionalFormatting sqref="B364">
    <cfRule type="duplicateValues" dxfId="160" priority="65"/>
  </conditionalFormatting>
  <conditionalFormatting sqref="D253">
    <cfRule type="duplicateValues" dxfId="159" priority="61"/>
  </conditionalFormatting>
  <conditionalFormatting sqref="B252">
    <cfRule type="duplicateValues" dxfId="158" priority="60"/>
  </conditionalFormatting>
  <conditionalFormatting sqref="D254">
    <cfRule type="duplicateValues" dxfId="157" priority="62"/>
  </conditionalFormatting>
  <conditionalFormatting sqref="B253:B254">
    <cfRule type="duplicateValues" dxfId="156" priority="63"/>
  </conditionalFormatting>
  <conditionalFormatting sqref="D252">
    <cfRule type="duplicateValues" dxfId="155" priority="64"/>
  </conditionalFormatting>
  <conditionalFormatting sqref="B72">
    <cfRule type="duplicateValues" dxfId="154" priority="58"/>
  </conditionalFormatting>
  <conditionalFormatting sqref="D72">
    <cfRule type="duplicateValues" dxfId="153" priority="59"/>
  </conditionalFormatting>
  <conditionalFormatting sqref="D73">
    <cfRule type="duplicateValues" dxfId="152" priority="57"/>
  </conditionalFormatting>
  <conditionalFormatting sqref="B134:B135">
    <cfRule type="duplicateValues" dxfId="151" priority="511"/>
  </conditionalFormatting>
  <conditionalFormatting sqref="B68">
    <cfRule type="duplicateValues" dxfId="150" priority="512"/>
  </conditionalFormatting>
  <conditionalFormatting sqref="D68">
    <cfRule type="duplicateValues" dxfId="149" priority="513"/>
  </conditionalFormatting>
  <conditionalFormatting sqref="B425:B427">
    <cfRule type="duplicateValues" dxfId="148" priority="55"/>
  </conditionalFormatting>
  <conditionalFormatting sqref="D425:D427">
    <cfRule type="duplicateValues" dxfId="147" priority="56"/>
  </conditionalFormatting>
  <conditionalFormatting sqref="B193:B194">
    <cfRule type="duplicateValues" dxfId="146" priority="514"/>
  </conditionalFormatting>
  <conditionalFormatting sqref="D193:D194">
    <cfRule type="duplicateValues" dxfId="145" priority="515"/>
  </conditionalFormatting>
  <conditionalFormatting sqref="B226">
    <cfRule type="duplicateValues" dxfId="144" priority="516"/>
  </conditionalFormatting>
  <conditionalFormatting sqref="D26:F26">
    <cfRule type="duplicateValues" dxfId="143" priority="52"/>
  </conditionalFormatting>
  <conditionalFormatting sqref="B26">
    <cfRule type="duplicateValues" dxfId="142" priority="53"/>
  </conditionalFormatting>
  <conditionalFormatting sqref="B26">
    <cfRule type="duplicateValues" dxfId="141" priority="54"/>
  </conditionalFormatting>
  <conditionalFormatting sqref="B429:B430">
    <cfRule type="duplicateValues" dxfId="140" priority="51"/>
  </conditionalFormatting>
  <conditionalFormatting sqref="D429:D430">
    <cfRule type="duplicateValues" dxfId="139" priority="49"/>
  </conditionalFormatting>
  <conditionalFormatting sqref="D429:D430">
    <cfRule type="duplicateValues" dxfId="138" priority="50"/>
  </conditionalFormatting>
  <conditionalFormatting sqref="B429:B430">
    <cfRule type="duplicateValues" dxfId="137" priority="48"/>
  </conditionalFormatting>
  <conditionalFormatting sqref="D401 D271 D117 D144 D159 D171 D180 D202 D220 D135 D262:D266 D268:D269 D155 D223 D321 D122:D131 D208 D140 D304 D313 D216 D191 D351 D353:D354 D206 D120 D257:D259">
    <cfRule type="duplicateValues" dxfId="136" priority="517"/>
  </conditionalFormatting>
  <conditionalFormatting sqref="B231">
    <cfRule type="duplicateValues" dxfId="135" priority="45"/>
  </conditionalFormatting>
  <conditionalFormatting sqref="D231">
    <cfRule type="duplicateValues" dxfId="134" priority="46"/>
  </conditionalFormatting>
  <conditionalFormatting sqref="B231">
    <cfRule type="duplicateValues" dxfId="133" priority="47"/>
  </conditionalFormatting>
  <conditionalFormatting sqref="B229:B230">
    <cfRule type="duplicateValues" dxfId="132" priority="42"/>
  </conditionalFormatting>
  <conditionalFormatting sqref="D229:D230">
    <cfRule type="duplicateValues" dxfId="131" priority="43"/>
  </conditionalFormatting>
  <conditionalFormatting sqref="B229:B230">
    <cfRule type="duplicateValues" dxfId="130" priority="44"/>
  </conditionalFormatting>
  <conditionalFormatting sqref="C229">
    <cfRule type="duplicateValues" dxfId="129" priority="40"/>
  </conditionalFormatting>
  <conditionalFormatting sqref="C229">
    <cfRule type="duplicateValues" dxfId="128" priority="41"/>
  </conditionalFormatting>
  <conditionalFormatting sqref="C230">
    <cfRule type="duplicateValues" dxfId="127" priority="38"/>
  </conditionalFormatting>
  <conditionalFormatting sqref="C230">
    <cfRule type="duplicateValues" dxfId="126" priority="39"/>
  </conditionalFormatting>
  <conditionalFormatting sqref="C231">
    <cfRule type="duplicateValues" dxfId="125" priority="36"/>
  </conditionalFormatting>
  <conditionalFormatting sqref="C231">
    <cfRule type="duplicateValues" dxfId="124" priority="37"/>
  </conditionalFormatting>
  <conditionalFormatting sqref="B228">
    <cfRule type="duplicateValues" dxfId="123" priority="33"/>
  </conditionalFormatting>
  <conditionalFormatting sqref="D228:F228">
    <cfRule type="duplicateValues" dxfId="122" priority="34"/>
  </conditionalFormatting>
  <conditionalFormatting sqref="D228:F228">
    <cfRule type="duplicateValues" dxfId="121" priority="35"/>
  </conditionalFormatting>
  <conditionalFormatting sqref="D35:F35">
    <cfRule type="duplicateValues" dxfId="120" priority="30"/>
  </conditionalFormatting>
  <conditionalFormatting sqref="B35">
    <cfRule type="duplicateValues" dxfId="119" priority="31"/>
  </conditionalFormatting>
  <conditionalFormatting sqref="B36">
    <cfRule type="duplicateValues" dxfId="118" priority="29"/>
  </conditionalFormatting>
  <conditionalFormatting sqref="D36">
    <cfRule type="duplicateValues" dxfId="117" priority="28"/>
  </conditionalFormatting>
  <conditionalFormatting sqref="B35:B36">
    <cfRule type="duplicateValues" dxfId="116" priority="32"/>
  </conditionalFormatting>
  <conditionalFormatting sqref="D417:D418 D392 D399 D381:D382 D359 D334 D367:D368 D394:D395">
    <cfRule type="duplicateValues" dxfId="115" priority="518"/>
  </conditionalFormatting>
  <conditionalFormatting sqref="D118">
    <cfRule type="duplicateValues" dxfId="114" priority="27"/>
  </conditionalFormatting>
  <conditionalFormatting sqref="D119">
    <cfRule type="duplicateValues" dxfId="113" priority="26"/>
  </conditionalFormatting>
  <conditionalFormatting sqref="D134">
    <cfRule type="duplicateValues" dxfId="112" priority="25"/>
  </conditionalFormatting>
  <conditionalFormatting sqref="D77">
    <cfRule type="duplicateValues" dxfId="111" priority="24"/>
  </conditionalFormatting>
  <conditionalFormatting sqref="D92">
    <cfRule type="duplicateValues" dxfId="110" priority="23"/>
  </conditionalFormatting>
  <conditionalFormatting sqref="D139">
    <cfRule type="duplicateValues" dxfId="109" priority="22"/>
  </conditionalFormatting>
  <conditionalFormatting sqref="B356:B359">
    <cfRule type="duplicateValues" dxfId="108" priority="519"/>
  </conditionalFormatting>
  <conditionalFormatting sqref="D387:D389">
    <cfRule type="duplicateValues" dxfId="107" priority="21"/>
  </conditionalFormatting>
  <conditionalFormatting sqref="D379">
    <cfRule type="duplicateValues" dxfId="106" priority="522"/>
  </conditionalFormatting>
  <conditionalFormatting sqref="P42 W42:Y42">
    <cfRule type="duplicateValues" dxfId="105" priority="20"/>
  </conditionalFormatting>
  <conditionalFormatting sqref="D44:F44">
    <cfRule type="duplicateValues" dxfId="104" priority="18"/>
  </conditionalFormatting>
  <conditionalFormatting sqref="B44">
    <cfRule type="duplicateValues" dxfId="103" priority="19"/>
  </conditionalFormatting>
  <conditionalFormatting sqref="D49">
    <cfRule type="duplicateValues" dxfId="102" priority="17"/>
  </conditionalFormatting>
  <conditionalFormatting sqref="D43">
    <cfRule type="duplicateValues" dxfId="101" priority="523"/>
  </conditionalFormatting>
  <conditionalFormatting sqref="B43">
    <cfRule type="duplicateValues" dxfId="100" priority="524"/>
  </conditionalFormatting>
  <conditionalFormatting sqref="D47">
    <cfRule type="duplicateValues" dxfId="99" priority="16"/>
  </conditionalFormatting>
  <conditionalFormatting sqref="D48">
    <cfRule type="duplicateValues" dxfId="98" priority="15"/>
  </conditionalFormatting>
  <conditionalFormatting sqref="D55">
    <cfRule type="duplicateValues" dxfId="97" priority="14"/>
  </conditionalFormatting>
  <conditionalFormatting sqref="D54">
    <cfRule type="duplicateValues" dxfId="96" priority="13"/>
  </conditionalFormatting>
  <conditionalFormatting sqref="D50:D53 D56:D64 D45:D46">
    <cfRule type="duplicateValues" dxfId="95" priority="525"/>
  </conditionalFormatting>
  <conditionalFormatting sqref="B428 B1:B25 B37:B41 B431:B1048576 B390:B424 B43 B65:B228 B298 B232:B259 B261:B295 B301:B386">
    <cfRule type="duplicateValues" dxfId="94" priority="526"/>
  </conditionalFormatting>
  <conditionalFormatting sqref="D298 D1:D26 D261:D295 D301:D1048576 D33 D35:D41 D43:D259">
    <cfRule type="duplicateValues" dxfId="93" priority="527"/>
  </conditionalFormatting>
  <conditionalFormatting sqref="D38">
    <cfRule type="duplicateValues" dxfId="92" priority="528"/>
  </conditionalFormatting>
  <conditionalFormatting sqref="B38">
    <cfRule type="duplicateValues" dxfId="91" priority="529"/>
  </conditionalFormatting>
  <conditionalFormatting sqref="D39">
    <cfRule type="duplicateValues" dxfId="90" priority="530"/>
  </conditionalFormatting>
  <conditionalFormatting sqref="D300">
    <cfRule type="duplicateValues" dxfId="89" priority="12"/>
  </conditionalFormatting>
  <conditionalFormatting sqref="D300">
    <cfRule type="duplicateValues" dxfId="88" priority="11"/>
  </conditionalFormatting>
  <conditionalFormatting sqref="D299">
    <cfRule type="duplicateValues" dxfId="87" priority="10"/>
  </conditionalFormatting>
  <conditionalFormatting sqref="D260">
    <cfRule type="duplicateValues" dxfId="86" priority="9"/>
  </conditionalFormatting>
  <conditionalFormatting sqref="D296:D297">
    <cfRule type="duplicateValues" dxfId="85" priority="531"/>
  </conditionalFormatting>
  <conditionalFormatting sqref="B295">
    <cfRule type="duplicateValues" dxfId="84" priority="6"/>
  </conditionalFormatting>
  <conditionalFormatting sqref="D295:F295">
    <cfRule type="duplicateValues" dxfId="83" priority="7"/>
  </conditionalFormatting>
  <conditionalFormatting sqref="D295:F295">
    <cfRule type="duplicateValues" dxfId="82" priority="8"/>
  </conditionalFormatting>
  <conditionalFormatting sqref="D416">
    <cfRule type="duplicateValues" dxfId="81" priority="5"/>
  </conditionalFormatting>
  <conditionalFormatting sqref="B268:B269">
    <cfRule type="duplicateValues" dxfId="80" priority="532"/>
  </conditionalFormatting>
  <conditionalFormatting sqref="D33:F33">
    <cfRule type="duplicateValues" dxfId="79" priority="2"/>
  </conditionalFormatting>
  <conditionalFormatting sqref="B33">
    <cfRule type="duplicateValues" dxfId="78" priority="3"/>
  </conditionalFormatting>
  <conditionalFormatting sqref="B33">
    <cfRule type="duplicateValues" dxfId="77" priority="4"/>
  </conditionalFormatting>
  <conditionalFormatting sqref="D34">
    <cfRule type="duplicateValues" dxfId="76" priority="1"/>
  </conditionalFormatting>
  <conditionalFormatting sqref="D361:D365">
    <cfRule type="duplicateValues" dxfId="75" priority="533"/>
  </conditionalFormatting>
  <conditionalFormatting sqref="B365">
    <cfRule type="duplicateValues" dxfId="74" priority="534"/>
  </conditionalFormatting>
  <conditionalFormatting sqref="D27:D32">
    <cfRule type="duplicateValues" dxfId="73" priority="535"/>
  </conditionalFormatting>
  <conditionalFormatting sqref="D374">
    <cfRule type="duplicateValues" dxfId="72" priority="666"/>
  </conditionalFormatting>
  <conditionalFormatting sqref="B374">
    <cfRule type="duplicateValues" dxfId="71" priority="667"/>
  </conditionalFormatting>
  <dataValidations count="3">
    <dataValidation type="list" allowBlank="1" showInputMessage="1" showErrorMessage="1" sqref="O1">
      <formula1>клиент</formula1>
    </dataValidation>
    <dataValidation allowBlank="1" showInputMessage="1" showErrorMessage="1" errorTitle="Ошибка!" error="Код клиента необходимо внести в ячейку Е1" sqref="L1 G1"/>
    <dataValidation type="list" allowBlank="1" showInputMessage="1" showErrorMessage="1" sqref="M1">
      <formula1>сектор</formula1>
    </dataValidation>
  </dataValidations>
  <pageMargins left="0.7" right="0.7" top="0.75" bottom="0.75" header="0.3" footer="0.3"/>
  <pageSetup paperSize="9" orientation="landscape" r:id="rId1"/>
  <headerFooter>
    <oddFooter>&amp;C&amp;1#&amp;"arial"&amp;9&amp;K008000C1 - 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90"/>
  <sheetViews>
    <sheetView showGridLines="0" topLeftCell="A94" zoomScale="40" zoomScaleNormal="40" workbookViewId="0">
      <selection activeCell="O68" sqref="O68"/>
    </sheetView>
  </sheetViews>
  <sheetFormatPr defaultColWidth="9.42578125" defaultRowHeight="19.5" outlineLevelRow="1" outlineLevelCol="1"/>
  <cols>
    <col min="1" max="1" width="5.42578125" style="11" customWidth="1"/>
    <col min="2" max="2" width="96.5703125" style="11" customWidth="1"/>
    <col min="3" max="3" width="74.5703125" style="11" customWidth="1"/>
    <col min="4" max="4" width="23.5703125" style="11" customWidth="1"/>
    <col min="5" max="5" width="25.42578125" style="11" customWidth="1"/>
    <col min="6" max="6" width="22.85546875" style="11" customWidth="1"/>
    <col min="7" max="7" width="18.42578125" style="403" customWidth="1"/>
    <col min="8" max="8" width="13.140625" style="403" customWidth="1"/>
    <col min="9" max="9" width="16.85546875" style="542" customWidth="1"/>
    <col min="10" max="10" width="12.28515625" style="403" customWidth="1"/>
    <col min="11" max="11" width="15.5703125" style="403" customWidth="1"/>
    <col min="12" max="12" width="13.5703125" style="403" customWidth="1"/>
    <col min="13" max="13" width="28.5703125" style="11" customWidth="1"/>
    <col min="14" max="14" width="26.5703125" style="11" customWidth="1"/>
    <col min="15" max="15" width="28.5703125" style="11" customWidth="1"/>
    <col min="16" max="16" width="33.5703125" style="11" customWidth="1"/>
    <col min="17" max="17" width="22.42578125" style="11" customWidth="1"/>
    <col min="18" max="18" width="33.5703125" style="403" customWidth="1"/>
    <col min="19" max="19" width="55.5703125" style="11" customWidth="1" outlineLevel="1"/>
    <col min="20" max="20" width="25.42578125" style="417" customWidth="1"/>
    <col min="21" max="21" width="28.42578125" style="10" customWidth="1" outlineLevel="1"/>
    <col min="22" max="22" width="25.5703125" style="10" customWidth="1" outlineLevel="1"/>
    <col min="23" max="23" width="47.5703125" style="10" customWidth="1" outlineLevel="1"/>
    <col min="24" max="24" width="27.42578125" style="418" customWidth="1"/>
    <col min="25" max="25" width="28" style="418" customWidth="1"/>
    <col min="26" max="26" width="22.85546875" style="10" customWidth="1"/>
    <col min="27" max="16384" width="9.42578125" style="10"/>
  </cols>
  <sheetData>
    <row r="1" spans="1:25" s="21" customFormat="1" ht="87" hidden="1" customHeight="1" outlineLevel="1">
      <c r="A1" s="1" t="s">
        <v>0</v>
      </c>
      <c r="B1" s="2" t="s">
        <v>1</v>
      </c>
      <c r="C1" s="3" t="str">
        <f ca="1">IFERROR(VLOOKUP($M$1,INDIRECT("sys!$A:$C"),2,0),"выбрать сектор в столбце M")</f>
        <v>выбрать сектор в столбце M</v>
      </c>
      <c r="D1" s="4" t="s">
        <v>2</v>
      </c>
      <c r="E1" s="5" t="str">
        <f>IFERROR(RIGHT(O1,9)*1,"выбрать клиента в столбце O или ввести код")</f>
        <v>выбрать клиента в столбце O или ввести код</v>
      </c>
      <c r="F1" s="13"/>
      <c r="G1" s="14"/>
      <c r="H1" s="15"/>
      <c r="I1" s="15"/>
      <c r="J1" s="15"/>
      <c r="K1" s="15"/>
      <c r="L1" s="6" t="s">
        <v>3</v>
      </c>
      <c r="M1" s="7"/>
      <c r="N1" s="8" t="s">
        <v>4</v>
      </c>
      <c r="O1" s="9"/>
      <c r="P1" s="16"/>
      <c r="Q1" s="16"/>
      <c r="R1" s="16"/>
      <c r="S1" s="413">
        <v>0.2</v>
      </c>
      <c r="T1" s="414"/>
      <c r="U1" s="415"/>
      <c r="V1" s="415"/>
      <c r="W1" s="415"/>
      <c r="X1" s="415"/>
      <c r="Y1" s="415"/>
    </row>
    <row r="2" spans="1:25" ht="32.25" customHeight="1" collapsed="1">
      <c r="A2" s="22"/>
      <c r="B2" s="23"/>
      <c r="C2" s="23"/>
      <c r="D2" s="24" t="s">
        <v>5</v>
      </c>
      <c r="E2" s="24"/>
      <c r="F2" s="24"/>
      <c r="G2" s="25"/>
      <c r="H2" s="24"/>
      <c r="I2" s="416"/>
      <c r="J2" s="24"/>
      <c r="K2" s="24"/>
      <c r="L2" s="24"/>
      <c r="M2" s="26"/>
      <c r="N2" s="25" t="s">
        <v>49</v>
      </c>
      <c r="O2" s="25" t="s">
        <v>50</v>
      </c>
      <c r="P2" s="25"/>
      <c r="Q2" s="28" t="s">
        <v>51</v>
      </c>
      <c r="R2" s="28" t="s">
        <v>50</v>
      </c>
    </row>
    <row r="3" spans="1:25" ht="30" customHeight="1">
      <c r="A3" s="34"/>
      <c r="B3" s="36" t="s">
        <v>1606</v>
      </c>
      <c r="C3" s="36"/>
      <c r="D3" s="38"/>
      <c r="E3" s="38"/>
      <c r="F3" s="38"/>
      <c r="G3" s="39"/>
      <c r="H3" s="38"/>
      <c r="I3" s="419"/>
      <c r="J3" s="39"/>
      <c r="K3" s="39"/>
      <c r="L3" s="39"/>
      <c r="M3" s="420" t="s">
        <v>45</v>
      </c>
      <c r="N3" s="421">
        <f>SUMIF($H$25:$H$81,$M3,$Q$25:$Q$81)</f>
        <v>0</v>
      </c>
      <c r="O3" s="422" t="str">
        <f>IFERROR(N3/$O$9,"")</f>
        <v/>
      </c>
      <c r="P3" s="422"/>
      <c r="Q3" s="423">
        <f>SUMIF($H$25:$H$98,$M3,$G$25:$G$98)</f>
        <v>0</v>
      </c>
      <c r="R3" s="424" t="s">
        <v>40</v>
      </c>
      <c r="S3" s="10"/>
    </row>
    <row r="4" spans="1:25" ht="30" customHeight="1">
      <c r="A4" s="34"/>
      <c r="B4" s="46"/>
      <c r="C4" s="46"/>
      <c r="D4" s="39"/>
      <c r="E4" s="39"/>
      <c r="F4" s="39"/>
      <c r="G4" s="39"/>
      <c r="H4" s="39"/>
      <c r="I4" s="425"/>
      <c r="J4" s="39"/>
      <c r="K4" s="39"/>
      <c r="L4" s="39"/>
      <c r="M4" s="426" t="s">
        <v>44</v>
      </c>
      <c r="N4" s="427">
        <f>SUMIF($H$25:$H$98,$M4,$Q$25:$Q$98)</f>
        <v>0</v>
      </c>
      <c r="O4" s="428" t="str">
        <f>IFERROR(N4/$O$9,"")</f>
        <v/>
      </c>
      <c r="P4" s="428"/>
      <c r="Q4" s="429">
        <f>SUMIF($H$25:$H$98,$M4,$G$25:$G$98)</f>
        <v>0</v>
      </c>
      <c r="R4" s="430" t="s">
        <v>40</v>
      </c>
      <c r="S4" s="10"/>
    </row>
    <row r="5" spans="1:25" ht="30" customHeight="1">
      <c r="A5" s="34"/>
      <c r="B5" s="54"/>
      <c r="C5" s="54"/>
      <c r="D5" s="39"/>
      <c r="E5" s="39"/>
      <c r="F5" s="39"/>
      <c r="G5" s="39"/>
      <c r="H5" s="39"/>
      <c r="I5" s="425"/>
      <c r="J5" s="39"/>
      <c r="K5" s="39"/>
      <c r="L5" s="39"/>
      <c r="M5" s="431" t="s">
        <v>41</v>
      </c>
      <c r="N5" s="432">
        <f>SUMIF($H$25:$H$98,$M5,$Q$25:$Q$98)</f>
        <v>0</v>
      </c>
      <c r="O5" s="433" t="str">
        <f>IFERROR(N5/$O$9,"")</f>
        <v/>
      </c>
      <c r="P5" s="433"/>
      <c r="Q5" s="434">
        <f>SUMIF($H$25:$H$98,$M5,$G$25:$G$98)</f>
        <v>0</v>
      </c>
      <c r="R5" s="435" t="s">
        <v>40</v>
      </c>
      <c r="S5" s="10"/>
    </row>
    <row r="6" spans="1:25" ht="30" customHeight="1">
      <c r="A6" s="61"/>
      <c r="B6" s="46"/>
      <c r="C6" s="46"/>
      <c r="D6" s="62"/>
      <c r="E6" s="62"/>
      <c r="F6" s="62"/>
      <c r="G6" s="63"/>
      <c r="H6" s="62"/>
      <c r="I6" s="436"/>
      <c r="J6" s="63"/>
      <c r="K6" s="39"/>
      <c r="L6" s="63"/>
      <c r="M6" s="64" t="s">
        <v>6</v>
      </c>
      <c r="N6" s="65">
        <f>N7-N5-N4-N3</f>
        <v>0</v>
      </c>
      <c r="O6" s="67" t="str">
        <f>IFERROR(N6/$O$9,"")</f>
        <v/>
      </c>
      <c r="P6" s="67"/>
      <c r="Q6" s="68">
        <f>SUM(G25:G82)-Q3-Q4-Q5</f>
        <v>0</v>
      </c>
      <c r="R6" s="437" t="s">
        <v>40</v>
      </c>
      <c r="S6" s="438"/>
    </row>
    <row r="7" spans="1:25" ht="30.75" customHeight="1">
      <c r="A7" s="34" t="s">
        <v>8</v>
      </c>
      <c r="B7" s="46"/>
      <c r="C7" s="46"/>
      <c r="D7" s="26"/>
      <c r="E7" s="26"/>
      <c r="F7" s="26"/>
      <c r="G7" s="63"/>
      <c r="H7" s="26"/>
      <c r="I7" s="439"/>
      <c r="J7" s="63"/>
      <c r="K7" s="63"/>
      <c r="L7" s="63"/>
      <c r="M7" s="74" t="s">
        <v>10</v>
      </c>
      <c r="N7" s="440">
        <f>Q81</f>
        <v>0</v>
      </c>
      <c r="O7" s="63"/>
      <c r="P7" s="63"/>
      <c r="Q7" s="75">
        <f>SUM(G25:G80)</f>
        <v>0</v>
      </c>
      <c r="R7" s="441"/>
      <c r="S7" s="442"/>
    </row>
    <row r="8" spans="1:25" ht="44.25" customHeight="1">
      <c r="A8" s="34"/>
      <c r="B8" s="46"/>
      <c r="C8" s="46"/>
      <c r="D8" s="62" t="s">
        <v>1624</v>
      </c>
      <c r="E8" s="26"/>
      <c r="F8" s="26"/>
      <c r="G8" s="63"/>
      <c r="H8" s="26"/>
      <c r="I8" s="439"/>
      <c r="J8" s="63"/>
      <c r="K8" s="63"/>
      <c r="L8" s="63"/>
      <c r="M8" s="74"/>
      <c r="N8" s="74"/>
      <c r="O8" s="63"/>
      <c r="P8" s="63"/>
      <c r="Q8" s="75"/>
      <c r="R8" s="441"/>
      <c r="S8" s="442"/>
    </row>
    <row r="9" spans="1:25" ht="54" customHeight="1" thickBot="1">
      <c r="A9" s="76" t="s">
        <v>9</v>
      </c>
      <c r="B9" s="46"/>
      <c r="C9" s="46"/>
      <c r="D9" s="77"/>
      <c r="E9" s="63"/>
      <c r="F9" s="63"/>
      <c r="G9" s="63"/>
      <c r="H9" s="63"/>
      <c r="I9" s="443"/>
      <c r="J9" s="63"/>
      <c r="K9" s="63"/>
      <c r="L9" s="74"/>
      <c r="M9" s="74"/>
      <c r="N9" s="74"/>
      <c r="O9" s="74"/>
      <c r="P9" s="74"/>
      <c r="Q9" s="79"/>
      <c r="R9" s="77"/>
      <c r="S9" s="444"/>
    </row>
    <row r="10" spans="1:25" ht="20.25">
      <c r="A10" s="81" t="s">
        <v>11</v>
      </c>
      <c r="B10" s="82"/>
      <c r="C10" s="83"/>
      <c r="D10" s="84" t="s">
        <v>53</v>
      </c>
      <c r="E10" s="85"/>
      <c r="F10" s="85"/>
      <c r="G10" s="86" t="s">
        <v>12</v>
      </c>
      <c r="H10" s="445"/>
      <c r="I10" s="446"/>
      <c r="J10" s="87"/>
      <c r="K10" s="87"/>
      <c r="L10" s="87"/>
      <c r="M10" s="88"/>
      <c r="N10" s="87" t="s">
        <v>54</v>
      </c>
      <c r="O10" s="88"/>
      <c r="P10" s="88"/>
      <c r="Q10" s="90"/>
      <c r="R10" s="84"/>
      <c r="S10" s="444"/>
    </row>
    <row r="11" spans="1:25" ht="20.25">
      <c r="A11" s="92" t="s">
        <v>55</v>
      </c>
      <c r="B11" s="93"/>
      <c r="C11" s="93"/>
      <c r="D11" s="94"/>
      <c r="E11" s="95"/>
      <c r="F11" s="96"/>
      <c r="G11" s="97"/>
      <c r="H11" s="38"/>
      <c r="I11" s="419"/>
      <c r="J11" s="38"/>
      <c r="K11" s="38"/>
      <c r="L11" s="38"/>
      <c r="M11" s="98"/>
      <c r="N11" s="98"/>
      <c r="O11" s="98"/>
      <c r="P11" s="98"/>
      <c r="R11" s="77"/>
      <c r="S11" s="444"/>
    </row>
    <row r="12" spans="1:25" ht="20.25">
      <c r="A12" s="34"/>
      <c r="B12" s="46"/>
      <c r="C12" s="46"/>
      <c r="D12" s="77"/>
      <c r="E12" s="99"/>
      <c r="F12" s="99"/>
      <c r="G12" s="97"/>
      <c r="H12" s="38"/>
      <c r="I12" s="419"/>
      <c r="J12" s="38"/>
      <c r="K12" s="38"/>
      <c r="L12" s="38"/>
      <c r="M12" s="98"/>
      <c r="N12" s="38" t="s">
        <v>56</v>
      </c>
      <c r="O12" s="98"/>
      <c r="P12" s="98"/>
      <c r="R12" s="77"/>
      <c r="S12" s="444"/>
    </row>
    <row r="13" spans="1:25" ht="20.25">
      <c r="A13" s="34"/>
      <c r="B13" s="100" t="s">
        <v>57</v>
      </c>
      <c r="C13" s="100"/>
      <c r="D13" s="101" t="s">
        <v>58</v>
      </c>
      <c r="E13" s="99"/>
      <c r="F13" s="99"/>
      <c r="G13" s="97"/>
      <c r="H13" s="447"/>
      <c r="I13" s="425"/>
      <c r="J13" s="38"/>
      <c r="K13" s="38"/>
      <c r="L13" s="38"/>
      <c r="M13" s="98"/>
      <c r="N13" s="38"/>
      <c r="O13" s="98"/>
      <c r="P13" s="98"/>
      <c r="R13" s="77"/>
      <c r="S13" s="444"/>
    </row>
    <row r="14" spans="1:25" ht="21" thickBot="1">
      <c r="A14" s="102"/>
      <c r="B14" s="103"/>
      <c r="C14" s="103"/>
      <c r="D14" s="104"/>
      <c r="E14" s="105"/>
      <c r="F14" s="106"/>
      <c r="G14" s="97" t="s">
        <v>13</v>
      </c>
      <c r="H14" s="38"/>
      <c r="I14" s="419"/>
      <c r="J14" s="38"/>
      <c r="K14" s="38"/>
      <c r="L14" s="38"/>
      <c r="M14" s="98"/>
      <c r="N14" s="39"/>
      <c r="O14" s="98"/>
      <c r="P14" s="98"/>
      <c r="R14" s="77"/>
      <c r="S14" s="444"/>
    </row>
    <row r="15" spans="1:25" ht="21.75" thickTop="1" thickBot="1">
      <c r="A15" s="102" t="s">
        <v>15</v>
      </c>
      <c r="B15" s="107"/>
      <c r="C15" s="107"/>
      <c r="D15" s="108"/>
      <c r="E15" s="109"/>
      <c r="F15" s="96"/>
      <c r="G15" s="110" t="s">
        <v>14</v>
      </c>
      <c r="H15" s="111"/>
      <c r="I15" s="448"/>
      <c r="J15" s="111"/>
      <c r="K15" s="111"/>
      <c r="L15" s="111"/>
      <c r="M15" s="112"/>
      <c r="N15" s="112"/>
      <c r="O15" s="112"/>
      <c r="P15" s="112"/>
      <c r="Q15" s="114"/>
      <c r="R15" s="94"/>
      <c r="S15" s="444"/>
    </row>
    <row r="16" spans="1:25" ht="21" thickTop="1">
      <c r="A16" s="116" t="s">
        <v>16</v>
      </c>
      <c r="B16" s="46"/>
      <c r="C16" s="46"/>
      <c r="D16" s="77"/>
      <c r="E16" s="96"/>
      <c r="F16" s="96"/>
      <c r="G16" s="117" t="s">
        <v>17</v>
      </c>
      <c r="H16" s="565"/>
      <c r="I16" s="566"/>
      <c r="J16" s="555"/>
      <c r="K16" s="555"/>
      <c r="L16" s="555"/>
      <c r="M16" s="118"/>
      <c r="N16" s="98"/>
      <c r="O16" s="98"/>
      <c r="P16" s="98"/>
      <c r="R16" s="77"/>
      <c r="S16" s="444"/>
    </row>
    <row r="17" spans="1:26" ht="20.25">
      <c r="A17" s="116"/>
      <c r="B17" s="46"/>
      <c r="C17" s="46"/>
      <c r="D17" s="77"/>
      <c r="E17" s="96"/>
      <c r="F17" s="96"/>
      <c r="G17" s="119"/>
      <c r="H17" s="449"/>
      <c r="I17" s="425"/>
      <c r="J17" s="38"/>
      <c r="K17" s="38"/>
      <c r="L17" s="38"/>
      <c r="M17" s="98"/>
      <c r="N17" s="98"/>
      <c r="O17" s="98"/>
      <c r="P17" s="98"/>
      <c r="R17" s="77"/>
      <c r="S17" s="444"/>
    </row>
    <row r="18" spans="1:26" ht="20.25">
      <c r="A18" s="116"/>
      <c r="B18" s="46"/>
      <c r="C18" s="46"/>
      <c r="D18" s="77"/>
      <c r="E18" s="96"/>
      <c r="F18" s="96"/>
      <c r="G18" s="39"/>
      <c r="H18" s="39"/>
      <c r="I18" s="425"/>
      <c r="J18" s="38"/>
      <c r="K18" s="38"/>
      <c r="L18" s="38"/>
      <c r="M18" s="98"/>
      <c r="N18" s="98"/>
      <c r="O18" s="98"/>
      <c r="P18" s="98"/>
      <c r="R18" s="77"/>
      <c r="S18" s="444"/>
    </row>
    <row r="19" spans="1:26" ht="20.25" thickBot="1">
      <c r="A19" s="121" t="s">
        <v>59</v>
      </c>
      <c r="B19" s="107"/>
      <c r="C19" s="107"/>
      <c r="D19" s="108"/>
      <c r="E19" s="109"/>
      <c r="F19" s="96"/>
      <c r="G19" s="39"/>
      <c r="H19" s="39"/>
      <c r="I19" s="425"/>
      <c r="J19" s="39"/>
      <c r="K19" s="39"/>
      <c r="L19" s="39"/>
      <c r="M19" s="122"/>
      <c r="N19" s="122"/>
      <c r="O19" s="122"/>
      <c r="P19" s="122"/>
      <c r="R19" s="77"/>
      <c r="S19" s="444"/>
    </row>
    <row r="20" spans="1:26" ht="13.5" customHeight="1" thickTop="1">
      <c r="A20" s="116"/>
      <c r="B20" s="46"/>
      <c r="C20" s="46"/>
      <c r="D20" s="77"/>
      <c r="E20" s="96"/>
      <c r="F20" s="96"/>
      <c r="G20" s="39"/>
      <c r="H20" s="39"/>
      <c r="I20" s="425"/>
      <c r="J20" s="39"/>
      <c r="K20" s="39"/>
      <c r="L20" s="39"/>
      <c r="M20" s="122"/>
      <c r="N20" s="122"/>
      <c r="O20" s="122"/>
      <c r="P20" s="122"/>
      <c r="R20" s="77"/>
      <c r="S20" s="444"/>
    </row>
    <row r="21" spans="1:26" ht="27" customHeight="1">
      <c r="A21" s="10"/>
      <c r="B21" s="10"/>
      <c r="C21" s="10"/>
      <c r="D21" s="10"/>
      <c r="E21" s="10"/>
      <c r="F21" s="10"/>
      <c r="G21" s="10"/>
      <c r="H21" s="450"/>
      <c r="I21" s="451"/>
      <c r="J21" s="450"/>
      <c r="K21" s="450"/>
      <c r="L21" s="450"/>
      <c r="M21" s="10"/>
      <c r="N21" s="10"/>
      <c r="O21" s="10"/>
      <c r="P21" s="10"/>
      <c r="Q21" s="10"/>
      <c r="R21" s="450"/>
      <c r="S21" s="10"/>
    </row>
    <row r="22" spans="1:26" ht="9.75" customHeight="1" thickBot="1">
      <c r="A22" s="116"/>
      <c r="B22" s="46"/>
      <c r="C22" s="46"/>
      <c r="D22" s="77"/>
      <c r="E22" s="96"/>
      <c r="F22" s="96"/>
      <c r="G22" s="39"/>
      <c r="H22" s="39"/>
      <c r="I22" s="425"/>
      <c r="J22" s="39"/>
      <c r="K22" s="39"/>
      <c r="L22" s="39"/>
      <c r="M22" s="122"/>
      <c r="N22" s="122"/>
      <c r="O22" s="122"/>
      <c r="P22" s="122"/>
    </row>
    <row r="23" spans="1:26" ht="21.75" thickTop="1" thickBot="1">
      <c r="A23" s="129" t="s">
        <v>18</v>
      </c>
      <c r="B23" s="130"/>
      <c r="C23" s="131"/>
      <c r="D23" s="132"/>
      <c r="E23" s="133"/>
      <c r="F23" s="133"/>
      <c r="G23" s="134"/>
      <c r="H23" s="135"/>
      <c r="I23" s="135"/>
      <c r="J23" s="136"/>
      <c r="K23" s="136"/>
      <c r="L23" s="136"/>
      <c r="M23" s="137"/>
      <c r="N23" s="137"/>
      <c r="O23" s="138"/>
      <c r="P23" s="139"/>
      <c r="Q23" s="140"/>
      <c r="R23" s="452"/>
      <c r="S23" s="140"/>
      <c r="T23" s="453"/>
      <c r="U23" s="452"/>
      <c r="V23" s="452"/>
      <c r="W23" s="452"/>
      <c r="X23" s="452"/>
      <c r="Y23" s="452"/>
      <c r="Z23" s="452"/>
    </row>
    <row r="24" spans="1:26" ht="21" thickBot="1">
      <c r="A24" s="145"/>
      <c r="B24" s="146"/>
      <c r="C24" s="146"/>
      <c r="D24" s="147"/>
      <c r="E24" s="147"/>
      <c r="F24" s="147"/>
      <c r="G24" s="148"/>
      <c r="H24" s="454"/>
      <c r="I24" s="783" t="s">
        <v>19</v>
      </c>
      <c r="J24" s="784"/>
      <c r="K24" s="784"/>
      <c r="L24" s="785"/>
      <c r="M24" s="150"/>
      <c r="N24" s="150"/>
      <c r="O24" s="152"/>
      <c r="P24" s="152"/>
      <c r="Q24" s="152"/>
      <c r="R24" s="454"/>
      <c r="S24" s="455"/>
      <c r="T24" s="456"/>
      <c r="U24" s="454"/>
      <c r="V24" s="454"/>
      <c r="W24" s="454"/>
      <c r="X24" s="454"/>
      <c r="Y24" s="454"/>
      <c r="Z24" s="454"/>
    </row>
    <row r="25" spans="1:26" ht="42.6" customHeight="1">
      <c r="A25" s="457"/>
      <c r="B25" s="458" t="s">
        <v>7</v>
      </c>
      <c r="C25" s="458" t="s">
        <v>20</v>
      </c>
      <c r="D25" s="459" t="s">
        <v>21</v>
      </c>
      <c r="E25" s="459" t="s">
        <v>22</v>
      </c>
      <c r="F25" s="459" t="s">
        <v>60</v>
      </c>
      <c r="G25" s="460" t="s">
        <v>23</v>
      </c>
      <c r="H25" s="459" t="s">
        <v>24</v>
      </c>
      <c r="I25" s="461" t="s">
        <v>25</v>
      </c>
      <c r="J25" s="462" t="s">
        <v>26</v>
      </c>
      <c r="K25" s="462" t="s">
        <v>27</v>
      </c>
      <c r="L25" s="462" t="s">
        <v>28</v>
      </c>
      <c r="M25" s="463" t="s">
        <v>61</v>
      </c>
      <c r="N25" s="463" t="s">
        <v>29</v>
      </c>
      <c r="O25" s="463" t="s">
        <v>30</v>
      </c>
      <c r="P25" s="463" t="s">
        <v>670</v>
      </c>
      <c r="Q25" s="463" t="s">
        <v>31</v>
      </c>
      <c r="R25" s="463" t="s">
        <v>32</v>
      </c>
      <c r="S25" s="463" t="s">
        <v>63</v>
      </c>
      <c r="T25" s="463" t="s">
        <v>33</v>
      </c>
      <c r="U25" s="464" t="s">
        <v>34</v>
      </c>
      <c r="V25" s="464" t="s">
        <v>35</v>
      </c>
      <c r="W25" s="464" t="s">
        <v>36</v>
      </c>
      <c r="X25" s="464" t="s">
        <v>37</v>
      </c>
      <c r="Y25" s="464" t="s">
        <v>38</v>
      </c>
      <c r="Z25" s="464" t="s">
        <v>39</v>
      </c>
    </row>
    <row r="26" spans="1:26" ht="28.5">
      <c r="A26" s="615" t="s">
        <v>846</v>
      </c>
      <c r="B26" s="616"/>
      <c r="C26" s="616"/>
      <c r="D26" s="617"/>
      <c r="E26" s="617"/>
      <c r="F26" s="617" t="str">
        <f t="shared" ref="F26:F73" si="0">IF(ISERROR(IF(G26/E26=0,"",G26/E26))=TRUE,"",IF(G26/E26=0,"",G26/E26))</f>
        <v/>
      </c>
      <c r="G26" s="618"/>
      <c r="H26" s="619" t="s">
        <v>40</v>
      </c>
      <c r="I26" s="620" t="s">
        <v>40</v>
      </c>
      <c r="J26" s="621" t="s">
        <v>40</v>
      </c>
      <c r="K26" s="621" t="s">
        <v>40</v>
      </c>
      <c r="L26" s="621" t="s">
        <v>40</v>
      </c>
      <c r="M26" s="622"/>
      <c r="N26" s="622"/>
      <c r="O26" s="622"/>
      <c r="P26" s="622"/>
      <c r="Q26" s="622" t="str">
        <f t="shared" ref="Q26" si="1">IF(ISERR(IF(O26*G26=0,"",O26*G26))=TRUE,"",IF(O26*G26=0,"",O26*G26))</f>
        <v/>
      </c>
      <c r="R26" s="622" t="s">
        <v>40</v>
      </c>
      <c r="S26" s="622"/>
      <c r="T26" s="622"/>
      <c r="U26" s="622"/>
      <c r="V26" s="622"/>
      <c r="W26" s="622"/>
      <c r="X26" s="622"/>
      <c r="Y26" s="622"/>
      <c r="Z26" s="622"/>
    </row>
    <row r="27" spans="1:26" ht="22.5">
      <c r="A27" s="525" t="s">
        <v>718</v>
      </c>
      <c r="B27" s="525"/>
      <c r="C27" s="526"/>
      <c r="D27" s="525"/>
      <c r="E27" s="525"/>
      <c r="F27" s="525"/>
      <c r="G27" s="527"/>
      <c r="H27" s="528"/>
      <c r="I27" s="529"/>
      <c r="J27" s="528"/>
      <c r="K27" s="528"/>
      <c r="L27" s="528"/>
      <c r="M27" s="525"/>
      <c r="N27" s="528"/>
      <c r="O27" s="525"/>
      <c r="P27" s="525"/>
      <c r="Q27" s="525"/>
      <c r="R27" s="528"/>
      <c r="S27" s="525"/>
      <c r="T27" s="528"/>
      <c r="U27" s="528"/>
      <c r="V27" s="528"/>
      <c r="W27" s="528"/>
      <c r="X27" s="528"/>
      <c r="Y27" s="528"/>
      <c r="Z27" s="528"/>
    </row>
    <row r="28" spans="1:26" s="771" customFormat="1" ht="35.25" customHeight="1">
      <c r="A28" s="761" t="s">
        <v>1584</v>
      </c>
      <c r="B28" s="762"/>
      <c r="C28" s="763"/>
      <c r="D28" s="764"/>
      <c r="E28" s="764"/>
      <c r="F28" s="764" t="str">
        <f>IF(ISERROR(IF(G28/E28=0,"",G28/E28))=TRUE,"",IF(G28/E28=0,"",G28/E28))</f>
        <v/>
      </c>
      <c r="G28" s="765"/>
      <c r="H28" s="764" t="s">
        <v>40</v>
      </c>
      <c r="I28" s="766" t="s">
        <v>40</v>
      </c>
      <c r="J28" s="767" t="s">
        <v>40</v>
      </c>
      <c r="K28" s="767" t="s">
        <v>40</v>
      </c>
      <c r="L28" s="767" t="s">
        <v>40</v>
      </c>
      <c r="M28" s="768"/>
      <c r="N28" s="769"/>
      <c r="O28" s="769"/>
      <c r="P28" s="769"/>
      <c r="Q28" s="769" t="str">
        <f>IF(ISERR(IF(O28*G28=0,"",O28*G28))=TRUE,"",IF(O28*G28=0,"",O28*G28))</f>
        <v/>
      </c>
      <c r="R28" s="769" t="s">
        <v>40</v>
      </c>
      <c r="S28" s="770"/>
      <c r="T28" s="769"/>
      <c r="U28" s="769" t="str">
        <f t="shared" ref="U28:U33" si="2">IFERROR(G28*I28,"")</f>
        <v/>
      </c>
      <c r="V28" s="769" t="str">
        <f t="shared" ref="V28:V33" si="3">IFERROR(G28/M28,"")</f>
        <v/>
      </c>
      <c r="W28" s="769"/>
      <c r="X28" s="769"/>
      <c r="Y28" s="769"/>
      <c r="Z28" s="769"/>
    </row>
    <row r="29" spans="1:26" ht="72.599999999999994" customHeight="1">
      <c r="A29" s="218">
        <v>2</v>
      </c>
      <c r="B29" s="318" t="s">
        <v>1585</v>
      </c>
      <c r="C29" s="402" t="s">
        <v>1586</v>
      </c>
      <c r="D29" s="243" t="s">
        <v>1587</v>
      </c>
      <c r="E29" s="243">
        <v>1</v>
      </c>
      <c r="F29" s="178" t="str">
        <f t="shared" si="0"/>
        <v/>
      </c>
      <c r="G29" s="466"/>
      <c r="H29" s="465" t="s">
        <v>41</v>
      </c>
      <c r="I29" s="467">
        <v>0</v>
      </c>
      <c r="J29" s="468">
        <v>0</v>
      </c>
      <c r="K29" s="468">
        <v>0</v>
      </c>
      <c r="L29" s="469">
        <v>0</v>
      </c>
      <c r="M29" s="470">
        <v>1129.1666666666667</v>
      </c>
      <c r="N29" s="471">
        <v>225.83333333333331</v>
      </c>
      <c r="O29" s="472">
        <v>1355</v>
      </c>
      <c r="P29" s="183">
        <f t="shared" ref="P29:P31" si="4">ROUND(O29*1.6/10,0)*10</f>
        <v>2170</v>
      </c>
      <c r="Q29" s="183" t="str">
        <f t="shared" ref="Q29:Q31" si="5">IF(ISERR(IF(O29*G29=0,"",O29*G29))=TRUE,"",IF(O29*G29=0,"",O29*G29))</f>
        <v/>
      </c>
      <c r="R29" s="473" t="s">
        <v>1588</v>
      </c>
      <c r="S29" s="402"/>
      <c r="T29" s="474" t="s">
        <v>42</v>
      </c>
      <c r="U29" s="465">
        <f t="shared" si="2"/>
        <v>0</v>
      </c>
      <c r="V29" s="471">
        <f t="shared" si="3"/>
        <v>0</v>
      </c>
      <c r="W29" s="499"/>
      <c r="X29" s="465" t="s">
        <v>765</v>
      </c>
      <c r="Y29" s="465"/>
      <c r="Z29" s="465" t="s">
        <v>845</v>
      </c>
    </row>
    <row r="30" spans="1:26" ht="72.599999999999994" customHeight="1">
      <c r="A30" s="218">
        <v>4</v>
      </c>
      <c r="B30" s="318" t="s">
        <v>1589</v>
      </c>
      <c r="C30" s="402" t="s">
        <v>1586</v>
      </c>
      <c r="D30" s="243" t="s">
        <v>1590</v>
      </c>
      <c r="E30" s="243">
        <v>1</v>
      </c>
      <c r="F30" s="178" t="str">
        <f t="shared" si="0"/>
        <v/>
      </c>
      <c r="G30" s="466"/>
      <c r="H30" s="465" t="s">
        <v>41</v>
      </c>
      <c r="I30" s="467">
        <v>0</v>
      </c>
      <c r="J30" s="468">
        <v>0</v>
      </c>
      <c r="K30" s="468">
        <v>0</v>
      </c>
      <c r="L30" s="469">
        <v>0</v>
      </c>
      <c r="M30" s="470">
        <v>1129.1666666666667</v>
      </c>
      <c r="N30" s="471">
        <v>225.83333333333331</v>
      </c>
      <c r="O30" s="472">
        <v>1355</v>
      </c>
      <c r="P30" s="183">
        <f t="shared" si="4"/>
        <v>2170</v>
      </c>
      <c r="Q30" s="183" t="str">
        <f t="shared" si="5"/>
        <v/>
      </c>
      <c r="R30" s="473" t="s">
        <v>1591</v>
      </c>
      <c r="S30" s="402"/>
      <c r="T30" s="474" t="s">
        <v>42</v>
      </c>
      <c r="U30" s="465">
        <f t="shared" si="2"/>
        <v>0</v>
      </c>
      <c r="V30" s="471">
        <f t="shared" si="3"/>
        <v>0</v>
      </c>
      <c r="W30" s="499"/>
      <c r="X30" s="465" t="s">
        <v>765</v>
      </c>
      <c r="Y30" s="465"/>
      <c r="Z30" s="465" t="s">
        <v>845</v>
      </c>
    </row>
    <row r="31" spans="1:26" ht="72.599999999999994" customHeight="1">
      <c r="A31" s="218">
        <v>6</v>
      </c>
      <c r="B31" s="318" t="s">
        <v>1592</v>
      </c>
      <c r="C31" s="402" t="s">
        <v>1586</v>
      </c>
      <c r="D31" s="243" t="s">
        <v>1593</v>
      </c>
      <c r="E31" s="243">
        <v>1</v>
      </c>
      <c r="F31" s="178" t="str">
        <f t="shared" si="0"/>
        <v/>
      </c>
      <c r="G31" s="466"/>
      <c r="H31" s="465" t="s">
        <v>41</v>
      </c>
      <c r="I31" s="467">
        <v>0</v>
      </c>
      <c r="J31" s="468">
        <v>0</v>
      </c>
      <c r="K31" s="468">
        <v>0</v>
      </c>
      <c r="L31" s="469">
        <v>0</v>
      </c>
      <c r="M31" s="470">
        <v>1129.1666666666667</v>
      </c>
      <c r="N31" s="471">
        <v>225.83333333333331</v>
      </c>
      <c r="O31" s="472">
        <v>1355</v>
      </c>
      <c r="P31" s="183">
        <f t="shared" si="4"/>
        <v>2170</v>
      </c>
      <c r="Q31" s="183" t="str">
        <f t="shared" si="5"/>
        <v/>
      </c>
      <c r="R31" s="473" t="s">
        <v>1594</v>
      </c>
      <c r="S31" s="402"/>
      <c r="T31" s="474" t="s">
        <v>42</v>
      </c>
      <c r="U31" s="465">
        <f t="shared" si="2"/>
        <v>0</v>
      </c>
      <c r="V31" s="471">
        <f t="shared" si="3"/>
        <v>0</v>
      </c>
      <c r="W31" s="499"/>
      <c r="X31" s="465" t="s">
        <v>765</v>
      </c>
      <c r="Y31" s="465"/>
      <c r="Z31" s="465" t="s">
        <v>845</v>
      </c>
    </row>
    <row r="32" spans="1:26" s="667" customFormat="1" ht="35.25" customHeight="1">
      <c r="A32" s="482" t="s">
        <v>1108</v>
      </c>
      <c r="B32" s="658"/>
      <c r="C32" s="659"/>
      <c r="D32" s="660"/>
      <c r="E32" s="660"/>
      <c r="F32" s="660" t="str">
        <f>IF(ISERROR(IF(G32/E32=0,"",G32/E32))=TRUE,"",IF(G32/E32=0,"",G32/E32))</f>
        <v/>
      </c>
      <c r="G32" s="661"/>
      <c r="H32" s="660" t="s">
        <v>40</v>
      </c>
      <c r="I32" s="662" t="s">
        <v>40</v>
      </c>
      <c r="J32" s="663" t="s">
        <v>40</v>
      </c>
      <c r="K32" s="663" t="s">
        <v>40</v>
      </c>
      <c r="L32" s="663" t="s">
        <v>40</v>
      </c>
      <c r="M32" s="664"/>
      <c r="N32" s="665"/>
      <c r="O32" s="665"/>
      <c r="P32" s="665"/>
      <c r="Q32" s="665" t="str">
        <f>IF(ISERR(IF(O32*G32=0,"",O32*G32))=TRUE,"",IF(O32*G32=0,"",O32*G32))</f>
        <v/>
      </c>
      <c r="R32" s="665" t="s">
        <v>40</v>
      </c>
      <c r="S32" s="666"/>
      <c r="T32" s="665"/>
      <c r="U32" s="665" t="str">
        <f t="shared" si="2"/>
        <v/>
      </c>
      <c r="V32" s="665" t="str">
        <f t="shared" si="3"/>
        <v/>
      </c>
      <c r="W32" s="665"/>
      <c r="X32" s="665"/>
      <c r="Y32" s="665"/>
      <c r="Z32" s="665"/>
    </row>
    <row r="33" spans="1:26" ht="72.599999999999994" customHeight="1">
      <c r="A33" s="218">
        <f>IF(ISERR(#REF!+1)=TRUE,1,#REF!+1)</f>
        <v>1</v>
      </c>
      <c r="B33" s="668" t="s">
        <v>1109</v>
      </c>
      <c r="C33" s="175" t="s">
        <v>1625</v>
      </c>
      <c r="D33" s="243" t="s">
        <v>1110</v>
      </c>
      <c r="E33" s="243">
        <v>1</v>
      </c>
      <c r="F33" s="178" t="str">
        <f t="shared" si="0"/>
        <v/>
      </c>
      <c r="G33" s="466"/>
      <c r="H33" s="465" t="s">
        <v>45</v>
      </c>
      <c r="I33" s="467">
        <v>0.155</v>
      </c>
      <c r="J33" s="468">
        <v>18</v>
      </c>
      <c r="K33" s="468">
        <v>414</v>
      </c>
      <c r="L33" s="469">
        <v>2070</v>
      </c>
      <c r="M33" s="470">
        <v>1023.3333333333334</v>
      </c>
      <c r="N33" s="471">
        <v>204.66666666666666</v>
      </c>
      <c r="O33" s="472">
        <v>1228</v>
      </c>
      <c r="P33" s="183">
        <f>ROUND(O33*1.6/10,0)*10</f>
        <v>1960</v>
      </c>
      <c r="Q33" s="183" t="str">
        <f>IF(ISERR(IF(O33*G33=0,"",O33*G33))=TRUE,"",IF(O33*G33=0,"",O33*G33))</f>
        <v/>
      </c>
      <c r="R33" s="473" t="s">
        <v>1111</v>
      </c>
      <c r="S33" s="402" t="s">
        <v>1112</v>
      </c>
      <c r="T33" s="474" t="s">
        <v>42</v>
      </c>
      <c r="U33" s="465">
        <f t="shared" si="2"/>
        <v>0</v>
      </c>
      <c r="V33" s="471">
        <f t="shared" si="3"/>
        <v>0</v>
      </c>
      <c r="W33" s="499"/>
      <c r="X33" s="465"/>
      <c r="Y33" s="465"/>
      <c r="Z33" s="465" t="s">
        <v>671</v>
      </c>
    </row>
    <row r="34" spans="1:26" s="586" customFormat="1" ht="20.25">
      <c r="A34" s="576" t="s">
        <v>1595</v>
      </c>
      <c r="B34" s="577"/>
      <c r="C34" s="578"/>
      <c r="D34" s="579"/>
      <c r="E34" s="579"/>
      <c r="F34" s="579"/>
      <c r="G34" s="580"/>
      <c r="H34" s="579"/>
      <c r="I34" s="579"/>
      <c r="J34" s="581"/>
      <c r="K34" s="581"/>
      <c r="L34" s="581"/>
      <c r="M34" s="582"/>
      <c r="N34" s="582"/>
      <c r="O34" s="582"/>
      <c r="P34" s="582"/>
      <c r="Q34" s="582"/>
      <c r="R34" s="583"/>
      <c r="S34" s="584"/>
      <c r="T34" s="583"/>
      <c r="U34" s="583"/>
      <c r="V34" s="583"/>
      <c r="W34" s="583"/>
      <c r="X34" s="585"/>
      <c r="Y34" s="585"/>
      <c r="Z34" s="585"/>
    </row>
    <row r="35" spans="1:26" ht="45.75">
      <c r="A35" s="318">
        <v>1</v>
      </c>
      <c r="B35" s="175" t="s">
        <v>811</v>
      </c>
      <c r="C35" s="245" t="s">
        <v>1626</v>
      </c>
      <c r="D35" s="176" t="s">
        <v>812</v>
      </c>
      <c r="E35" s="177">
        <v>1</v>
      </c>
      <c r="F35" s="178" t="str">
        <f t="shared" si="0"/>
        <v/>
      </c>
      <c r="G35" s="466"/>
      <c r="H35" s="465" t="s">
        <v>44</v>
      </c>
      <c r="I35" s="467">
        <v>0.28499999999999998</v>
      </c>
      <c r="J35" s="468">
        <v>12</v>
      </c>
      <c r="K35" s="468">
        <v>276</v>
      </c>
      <c r="L35" s="469">
        <v>1380</v>
      </c>
      <c r="M35" s="470">
        <v>675</v>
      </c>
      <c r="N35" s="471">
        <v>135</v>
      </c>
      <c r="O35" s="472">
        <v>810</v>
      </c>
      <c r="P35" s="183">
        <f t="shared" ref="P35:P39" si="6">ROUND(O35*1.6/10,0)*10</f>
        <v>1300</v>
      </c>
      <c r="Q35" s="183" t="str">
        <f t="shared" ref="Q35:Q39" si="7">IF(ISERR(IF(O35*G35=0,"",O35*G35))=TRUE,"",IF(O35*G35=0,"",O35*G35))</f>
        <v/>
      </c>
      <c r="R35" s="473" t="s">
        <v>813</v>
      </c>
      <c r="S35" s="402" t="s">
        <v>814</v>
      </c>
      <c r="T35" s="474" t="s">
        <v>42</v>
      </c>
      <c r="U35" s="465">
        <f t="shared" ref="U35:U39" si="8">IFERROR(G35*I35,"")</f>
        <v>0</v>
      </c>
      <c r="V35" s="471">
        <f t="shared" ref="V35:V42" si="9">IFERROR(G35/M35,"")</f>
        <v>0</v>
      </c>
      <c r="W35" s="499"/>
      <c r="X35" s="465"/>
      <c r="Y35" s="465"/>
      <c r="Z35" s="465" t="s">
        <v>671</v>
      </c>
    </row>
    <row r="36" spans="1:26" ht="39">
      <c r="A36" s="318">
        <v>2</v>
      </c>
      <c r="B36" s="175" t="s">
        <v>815</v>
      </c>
      <c r="C36" s="245" t="s">
        <v>1597</v>
      </c>
      <c r="D36" s="176" t="s">
        <v>816</v>
      </c>
      <c r="E36" s="177">
        <v>1</v>
      </c>
      <c r="F36" s="178" t="str">
        <f t="shared" si="0"/>
        <v/>
      </c>
      <c r="G36" s="466"/>
      <c r="H36" s="465" t="s">
        <v>44</v>
      </c>
      <c r="I36" s="467">
        <v>0.23</v>
      </c>
      <c r="J36" s="468">
        <v>6</v>
      </c>
      <c r="K36" s="468">
        <v>324</v>
      </c>
      <c r="L36" s="469">
        <v>1620</v>
      </c>
      <c r="M36" s="470">
        <v>735.83333333333337</v>
      </c>
      <c r="N36" s="471">
        <v>147.16666666666666</v>
      </c>
      <c r="O36" s="472">
        <v>883</v>
      </c>
      <c r="P36" s="183">
        <f t="shared" si="6"/>
        <v>1410</v>
      </c>
      <c r="Q36" s="183" t="str">
        <f t="shared" si="7"/>
        <v/>
      </c>
      <c r="R36" s="473" t="s">
        <v>817</v>
      </c>
      <c r="S36" s="402" t="s">
        <v>818</v>
      </c>
      <c r="T36" s="474" t="s">
        <v>42</v>
      </c>
      <c r="U36" s="465">
        <f t="shared" si="8"/>
        <v>0</v>
      </c>
      <c r="V36" s="471">
        <f t="shared" si="9"/>
        <v>0</v>
      </c>
      <c r="W36" s="499"/>
      <c r="X36" s="465"/>
      <c r="Y36" s="465"/>
      <c r="Z36" s="465" t="s">
        <v>671</v>
      </c>
    </row>
    <row r="37" spans="1:26" ht="39">
      <c r="A37" s="318">
        <v>4</v>
      </c>
      <c r="B37" s="206" t="s">
        <v>842</v>
      </c>
      <c r="C37" s="245" t="s">
        <v>1598</v>
      </c>
      <c r="D37" s="176" t="s">
        <v>843</v>
      </c>
      <c r="E37" s="177">
        <v>1</v>
      </c>
      <c r="F37" s="178" t="str">
        <f t="shared" si="0"/>
        <v/>
      </c>
      <c r="G37" s="466"/>
      <c r="H37" s="465" t="s">
        <v>41</v>
      </c>
      <c r="I37" s="467">
        <v>0.27300000000000002</v>
      </c>
      <c r="J37" s="468">
        <v>12</v>
      </c>
      <c r="K37" s="468">
        <v>312</v>
      </c>
      <c r="L37" s="469">
        <v>1248</v>
      </c>
      <c r="M37" s="470">
        <v>1023.3333333333334</v>
      </c>
      <c r="N37" s="471">
        <v>204.66666666666666</v>
      </c>
      <c r="O37" s="472">
        <v>1228</v>
      </c>
      <c r="P37" s="183">
        <f>ROUND(O37*1.6/10,0)*10</f>
        <v>1960</v>
      </c>
      <c r="Q37" s="183" t="str">
        <f t="shared" si="7"/>
        <v/>
      </c>
      <c r="R37" s="473" t="s">
        <v>844</v>
      </c>
      <c r="S37" s="402" t="s">
        <v>892</v>
      </c>
      <c r="T37" s="474" t="s">
        <v>42</v>
      </c>
      <c r="U37" s="465">
        <f t="shared" si="8"/>
        <v>0</v>
      </c>
      <c r="V37" s="471">
        <f t="shared" si="9"/>
        <v>0</v>
      </c>
      <c r="W37" s="499"/>
      <c r="X37" s="465" t="s">
        <v>765</v>
      </c>
      <c r="Y37" s="465"/>
      <c r="Z37" s="465" t="s">
        <v>845</v>
      </c>
    </row>
    <row r="38" spans="1:26" ht="39">
      <c r="A38" s="218">
        <v>5</v>
      </c>
      <c r="B38" s="175" t="s">
        <v>819</v>
      </c>
      <c r="C38" s="245" t="s">
        <v>1596</v>
      </c>
      <c r="D38" s="176" t="s">
        <v>820</v>
      </c>
      <c r="E38" s="177">
        <v>1</v>
      </c>
      <c r="F38" s="178" t="str">
        <f t="shared" si="0"/>
        <v/>
      </c>
      <c r="G38" s="466"/>
      <c r="H38" s="465" t="s">
        <v>44</v>
      </c>
      <c r="I38" s="467">
        <v>1.0669999999999999</v>
      </c>
      <c r="J38" s="468">
        <v>6</v>
      </c>
      <c r="K38" s="468">
        <v>108</v>
      </c>
      <c r="L38" s="469">
        <v>432</v>
      </c>
      <c r="M38" s="470">
        <v>1585</v>
      </c>
      <c r="N38" s="471">
        <v>317</v>
      </c>
      <c r="O38" s="472">
        <v>1902</v>
      </c>
      <c r="P38" s="183">
        <f t="shared" si="6"/>
        <v>3040</v>
      </c>
      <c r="Q38" s="183" t="str">
        <f t="shared" si="7"/>
        <v/>
      </c>
      <c r="R38" s="473" t="s">
        <v>821</v>
      </c>
      <c r="S38" s="402" t="s">
        <v>814</v>
      </c>
      <c r="T38" s="474" t="s">
        <v>42</v>
      </c>
      <c r="U38" s="465">
        <f t="shared" si="8"/>
        <v>0</v>
      </c>
      <c r="V38" s="471">
        <f t="shared" si="9"/>
        <v>0</v>
      </c>
      <c r="W38" s="499"/>
      <c r="X38" s="465"/>
      <c r="Y38" s="465"/>
      <c r="Z38" s="465" t="s">
        <v>671</v>
      </c>
    </row>
    <row r="39" spans="1:26" ht="39">
      <c r="A39" s="218">
        <v>6</v>
      </c>
      <c r="B39" s="175" t="s">
        <v>822</v>
      </c>
      <c r="C39" s="245" t="s">
        <v>1597</v>
      </c>
      <c r="D39" s="176" t="s">
        <v>823</v>
      </c>
      <c r="E39" s="177">
        <v>1</v>
      </c>
      <c r="F39" s="178" t="str">
        <f t="shared" si="0"/>
        <v/>
      </c>
      <c r="G39" s="466"/>
      <c r="H39" s="465" t="s">
        <v>44</v>
      </c>
      <c r="I39" s="467">
        <v>1.0669999999999999</v>
      </c>
      <c r="J39" s="468">
        <v>6</v>
      </c>
      <c r="K39" s="468">
        <v>108</v>
      </c>
      <c r="L39" s="469">
        <v>432</v>
      </c>
      <c r="M39" s="470">
        <v>2016.6666666666665</v>
      </c>
      <c r="N39" s="471">
        <v>403.33333333333337</v>
      </c>
      <c r="O39" s="472">
        <v>2420</v>
      </c>
      <c r="P39" s="183">
        <f t="shared" si="6"/>
        <v>3870</v>
      </c>
      <c r="Q39" s="183" t="str">
        <f t="shared" si="7"/>
        <v/>
      </c>
      <c r="R39" s="473" t="s">
        <v>824</v>
      </c>
      <c r="S39" s="402" t="s">
        <v>818</v>
      </c>
      <c r="T39" s="474" t="s">
        <v>42</v>
      </c>
      <c r="U39" s="465">
        <f t="shared" si="8"/>
        <v>0</v>
      </c>
      <c r="V39" s="471">
        <f t="shared" si="9"/>
        <v>0</v>
      </c>
      <c r="W39" s="499"/>
      <c r="X39" s="465"/>
      <c r="Y39" s="465"/>
      <c r="Z39" s="465" t="s">
        <v>671</v>
      </c>
    </row>
    <row r="40" spans="1:26" s="587" customFormat="1" ht="20.25">
      <c r="A40" s="475" t="s">
        <v>672</v>
      </c>
      <c r="B40" s="567"/>
      <c r="C40" s="568"/>
      <c r="D40" s="569"/>
      <c r="E40" s="569"/>
      <c r="F40" s="569"/>
      <c r="G40" s="570"/>
      <c r="H40" s="569"/>
      <c r="I40" s="569"/>
      <c r="J40" s="571"/>
      <c r="K40" s="571"/>
      <c r="L40" s="571"/>
      <c r="M40" s="572"/>
      <c r="N40" s="572"/>
      <c r="O40" s="572"/>
      <c r="P40" s="572"/>
      <c r="Q40" s="572"/>
      <c r="R40" s="573"/>
      <c r="S40" s="574"/>
      <c r="T40" s="573"/>
      <c r="U40" s="573"/>
      <c r="V40" s="573" t="str">
        <f t="shared" si="9"/>
        <v/>
      </c>
      <c r="W40" s="573"/>
      <c r="X40" s="575"/>
      <c r="Y40" s="575"/>
      <c r="Z40" s="575"/>
    </row>
    <row r="41" spans="1:26" ht="58.5">
      <c r="A41" s="465">
        <v>1</v>
      </c>
      <c r="B41" s="402" t="s">
        <v>673</v>
      </c>
      <c r="C41" s="402" t="s">
        <v>674</v>
      </c>
      <c r="D41" s="180" t="s">
        <v>675</v>
      </c>
      <c r="E41" s="465">
        <v>1</v>
      </c>
      <c r="F41" s="178" t="str">
        <f t="shared" si="0"/>
        <v/>
      </c>
      <c r="G41" s="466"/>
      <c r="H41" s="465" t="s">
        <v>41</v>
      </c>
      <c r="I41" s="467">
        <v>0.26900000000000002</v>
      </c>
      <c r="J41" s="468">
        <v>12</v>
      </c>
      <c r="K41" s="468">
        <v>228</v>
      </c>
      <c r="L41" s="469">
        <v>1596</v>
      </c>
      <c r="M41" s="470">
        <v>1403.3333333333333</v>
      </c>
      <c r="N41" s="471">
        <v>280.66666666666669</v>
      </c>
      <c r="O41" s="472">
        <v>1684</v>
      </c>
      <c r="P41" s="183">
        <f t="shared" ref="P41:P42" si="10">ROUND(O41*1.6/10,0)*10</f>
        <v>2690</v>
      </c>
      <c r="Q41" s="183" t="str">
        <f t="shared" ref="Q41:Q51" si="11">IF(ISERR(IF(O41*G41=0,"",O41*G41))=TRUE,"",IF(O41*G41=0,"",O41*G41))</f>
        <v/>
      </c>
      <c r="R41" s="473" t="s">
        <v>676</v>
      </c>
      <c r="S41" s="402" t="s">
        <v>677</v>
      </c>
      <c r="T41" s="474" t="s">
        <v>42</v>
      </c>
      <c r="U41" s="465">
        <f t="shared" ref="U41:U42" si="12">IFERROR(G41*I41,"")</f>
        <v>0</v>
      </c>
      <c r="V41" s="471">
        <f t="shared" si="9"/>
        <v>0</v>
      </c>
      <c r="W41" s="499"/>
      <c r="X41" s="465"/>
      <c r="Y41" s="465"/>
      <c r="Z41" s="465" t="s">
        <v>671</v>
      </c>
    </row>
    <row r="42" spans="1:26" ht="58.5">
      <c r="A42" s="465">
        <v>4</v>
      </c>
      <c r="B42" s="402" t="s">
        <v>678</v>
      </c>
      <c r="C42" s="402" t="s">
        <v>679</v>
      </c>
      <c r="D42" s="180" t="s">
        <v>680</v>
      </c>
      <c r="E42" s="465">
        <v>1</v>
      </c>
      <c r="F42" s="178" t="str">
        <f t="shared" si="0"/>
        <v/>
      </c>
      <c r="G42" s="466"/>
      <c r="H42" s="465" t="s">
        <v>41</v>
      </c>
      <c r="I42" s="467">
        <v>0.26900000000000002</v>
      </c>
      <c r="J42" s="468">
        <v>12</v>
      </c>
      <c r="K42" s="468">
        <v>228</v>
      </c>
      <c r="L42" s="469">
        <v>1596</v>
      </c>
      <c r="M42" s="470">
        <v>1403.3333333333333</v>
      </c>
      <c r="N42" s="471">
        <v>280.66666666666669</v>
      </c>
      <c r="O42" s="472">
        <v>1684</v>
      </c>
      <c r="P42" s="183">
        <f t="shared" si="10"/>
        <v>2690</v>
      </c>
      <c r="Q42" s="183" t="str">
        <f t="shared" si="11"/>
        <v/>
      </c>
      <c r="R42" s="473" t="s">
        <v>681</v>
      </c>
      <c r="S42" s="402" t="s">
        <v>677</v>
      </c>
      <c r="T42" s="474" t="s">
        <v>42</v>
      </c>
      <c r="U42" s="465">
        <f t="shared" si="12"/>
        <v>0</v>
      </c>
      <c r="V42" s="471">
        <f t="shared" si="9"/>
        <v>0</v>
      </c>
      <c r="W42" s="499"/>
      <c r="X42" s="465"/>
      <c r="Y42" s="465"/>
      <c r="Z42" s="465" t="s">
        <v>671</v>
      </c>
    </row>
    <row r="43" spans="1:26" ht="22.5">
      <c r="A43" s="476" t="s">
        <v>682</v>
      </c>
      <c r="B43" s="477"/>
      <c r="C43" s="477"/>
      <c r="D43" s="477"/>
      <c r="E43" s="477"/>
      <c r="F43" s="477" t="str">
        <f t="shared" si="0"/>
        <v/>
      </c>
      <c r="G43" s="478"/>
      <c r="H43" s="479" t="s">
        <v>40</v>
      </c>
      <c r="I43" s="480" t="s">
        <v>40</v>
      </c>
      <c r="J43" s="479" t="s">
        <v>40</v>
      </c>
      <c r="K43" s="479" t="s">
        <v>40</v>
      </c>
      <c r="L43" s="479" t="s">
        <v>40</v>
      </c>
      <c r="M43" s="477"/>
      <c r="N43" s="477"/>
      <c r="O43" s="477"/>
      <c r="P43" s="477"/>
      <c r="Q43" s="477" t="str">
        <f t="shared" si="11"/>
        <v/>
      </c>
      <c r="R43" s="479" t="s">
        <v>40</v>
      </c>
      <c r="S43" s="477"/>
      <c r="T43" s="479"/>
      <c r="U43" s="479"/>
      <c r="V43" s="479"/>
      <c r="W43" s="479"/>
      <c r="X43" s="479"/>
      <c r="Y43" s="479"/>
      <c r="Z43" s="479"/>
    </row>
    <row r="44" spans="1:26" ht="42">
      <c r="A44" s="318">
        <v>1</v>
      </c>
      <c r="B44" s="318" t="s">
        <v>683</v>
      </c>
      <c r="C44" s="318" t="s">
        <v>1627</v>
      </c>
      <c r="D44" s="481" t="s">
        <v>684</v>
      </c>
      <c r="E44" s="481">
        <v>1</v>
      </c>
      <c r="F44" s="178" t="str">
        <f t="shared" si="0"/>
        <v/>
      </c>
      <c r="G44" s="466"/>
      <c r="H44" s="465" t="s">
        <v>44</v>
      </c>
      <c r="I44" s="467">
        <v>0.17</v>
      </c>
      <c r="J44" s="468">
        <v>12</v>
      </c>
      <c r="K44" s="468">
        <v>432</v>
      </c>
      <c r="L44" s="469">
        <v>2160</v>
      </c>
      <c r="M44" s="470">
        <v>1023.3333333333334</v>
      </c>
      <c r="N44" s="471">
        <v>204.66666666666666</v>
      </c>
      <c r="O44" s="472">
        <v>1228</v>
      </c>
      <c r="P44" s="183">
        <f>ROUND(O44*1.6/10,0)*10</f>
        <v>1960</v>
      </c>
      <c r="Q44" s="183" t="str">
        <f>IF(ISERR(IF(O44*G44=0,"",O44*G44))=TRUE,"",IF(O44*G44=0,"",O44*G44))</f>
        <v/>
      </c>
      <c r="R44" s="473" t="s">
        <v>685</v>
      </c>
      <c r="S44" s="402" t="s">
        <v>745</v>
      </c>
      <c r="T44" s="474" t="s">
        <v>42</v>
      </c>
      <c r="U44" s="465">
        <f t="shared" ref="U44" si="13">IFERROR(G44*I44,"")</f>
        <v>0</v>
      </c>
      <c r="V44" s="471">
        <f t="shared" ref="V44" si="14">IFERROR(G44/M44,"")</f>
        <v>0</v>
      </c>
      <c r="W44" s="499"/>
      <c r="X44" s="465"/>
      <c r="Y44" s="465"/>
      <c r="Z44" s="465" t="s">
        <v>671</v>
      </c>
    </row>
    <row r="45" spans="1:26" ht="22.5">
      <c r="A45" s="482" t="s">
        <v>686</v>
      </c>
      <c r="B45" s="483"/>
      <c r="C45" s="483"/>
      <c r="D45" s="484"/>
      <c r="E45" s="484"/>
      <c r="F45" s="484" t="str">
        <f t="shared" si="0"/>
        <v/>
      </c>
      <c r="G45" s="485"/>
      <c r="H45" s="484" t="s">
        <v>40</v>
      </c>
      <c r="I45" s="486" t="s">
        <v>40</v>
      </c>
      <c r="J45" s="487" t="s">
        <v>40</v>
      </c>
      <c r="K45" s="487" t="s">
        <v>40</v>
      </c>
      <c r="L45" s="487" t="s">
        <v>40</v>
      </c>
      <c r="M45" s="484"/>
      <c r="N45" s="487"/>
      <c r="O45" s="484"/>
      <c r="P45" s="484"/>
      <c r="Q45" s="484" t="str">
        <f t="shared" si="11"/>
        <v/>
      </c>
      <c r="R45" s="487" t="s">
        <v>40</v>
      </c>
      <c r="S45" s="484"/>
      <c r="T45" s="487"/>
      <c r="U45" s="487" t="str">
        <f>IFERROR(G45*I45,"")</f>
        <v/>
      </c>
      <c r="V45" s="487" t="str">
        <f>IFERROR(G45/M45,"")</f>
        <v/>
      </c>
      <c r="W45" s="487"/>
      <c r="X45" s="487"/>
      <c r="Y45" s="487"/>
      <c r="Z45" s="487"/>
    </row>
    <row r="46" spans="1:26" ht="39">
      <c r="A46" s="318">
        <v>5</v>
      </c>
      <c r="B46" s="318" t="s">
        <v>847</v>
      </c>
      <c r="C46" s="175" t="s">
        <v>848</v>
      </c>
      <c r="D46" s="180" t="s">
        <v>849</v>
      </c>
      <c r="E46" s="623">
        <v>1</v>
      </c>
      <c r="F46" s="178" t="str">
        <f t="shared" si="0"/>
        <v/>
      </c>
      <c r="G46" s="466"/>
      <c r="H46" s="465" t="s">
        <v>41</v>
      </c>
      <c r="I46" s="467">
        <v>1.07</v>
      </c>
      <c r="J46" s="468">
        <v>6</v>
      </c>
      <c r="K46" s="468">
        <v>108</v>
      </c>
      <c r="L46" s="469">
        <v>432</v>
      </c>
      <c r="M46" s="470">
        <v>2016.6666666666665</v>
      </c>
      <c r="N46" s="471">
        <v>403.33333333333337</v>
      </c>
      <c r="O46" s="472">
        <v>2420</v>
      </c>
      <c r="P46" s="183">
        <f>ROUND(O46*1.6/10,0)*10</f>
        <v>3870</v>
      </c>
      <c r="Q46" s="183" t="str">
        <f>IF(ISERR(IF(O46*G46=0,"",O46*G46))=TRUE,"",IF(O46*G46=0,"",O46*G46))</f>
        <v/>
      </c>
      <c r="R46" s="473" t="s">
        <v>850</v>
      </c>
      <c r="S46" s="402" t="s">
        <v>851</v>
      </c>
      <c r="T46" s="474" t="s">
        <v>42</v>
      </c>
      <c r="U46" s="465">
        <f t="shared" ref="U46" si="15">IFERROR(G46*I46,"")</f>
        <v>0</v>
      </c>
      <c r="V46" s="471">
        <f t="shared" ref="V46" si="16">IFERROR(G46/M46,"")</f>
        <v>0</v>
      </c>
      <c r="W46" s="499"/>
      <c r="X46" s="465"/>
      <c r="Y46" s="465"/>
      <c r="Z46" s="465" t="s">
        <v>671</v>
      </c>
    </row>
    <row r="47" spans="1:26" ht="22.5">
      <c r="A47" s="489" t="s">
        <v>687</v>
      </c>
      <c r="B47" s="490"/>
      <c r="C47" s="490"/>
      <c r="D47" s="491"/>
      <c r="E47" s="491"/>
      <c r="F47" s="491" t="str">
        <f t="shared" si="0"/>
        <v/>
      </c>
      <c r="G47" s="492"/>
      <c r="H47" s="491" t="s">
        <v>40</v>
      </c>
      <c r="I47" s="493" t="s">
        <v>40</v>
      </c>
      <c r="J47" s="494" t="s">
        <v>40</v>
      </c>
      <c r="K47" s="494" t="s">
        <v>40</v>
      </c>
      <c r="L47" s="494" t="s">
        <v>40</v>
      </c>
      <c r="M47" s="495"/>
      <c r="N47" s="496"/>
      <c r="O47" s="496"/>
      <c r="P47" s="496"/>
      <c r="Q47" s="496" t="str">
        <f t="shared" si="11"/>
        <v/>
      </c>
      <c r="R47" s="497" t="s">
        <v>40</v>
      </c>
      <c r="S47" s="498"/>
      <c r="T47" s="497"/>
      <c r="U47" s="497" t="str">
        <f>IFERROR(G47*I47,"")</f>
        <v/>
      </c>
      <c r="V47" s="497" t="str">
        <f>IFERROR(G47/M47,"")</f>
        <v/>
      </c>
      <c r="W47" s="497"/>
      <c r="X47" s="497"/>
      <c r="Y47" s="497"/>
      <c r="Z47" s="497"/>
    </row>
    <row r="48" spans="1:26" ht="39">
      <c r="A48" s="218">
        <v>1</v>
      </c>
      <c r="B48" s="402" t="s">
        <v>688</v>
      </c>
      <c r="C48" s="245" t="s">
        <v>689</v>
      </c>
      <c r="D48" s="180" t="s">
        <v>690</v>
      </c>
      <c r="E48" s="177">
        <v>12</v>
      </c>
      <c r="F48" s="178" t="str">
        <f t="shared" si="0"/>
        <v/>
      </c>
      <c r="G48" s="466"/>
      <c r="H48" s="465" t="s">
        <v>41</v>
      </c>
      <c r="I48" s="467">
        <v>0.28499999999999998</v>
      </c>
      <c r="J48" s="468">
        <v>12</v>
      </c>
      <c r="K48" s="468">
        <v>276</v>
      </c>
      <c r="L48" s="469">
        <v>1380</v>
      </c>
      <c r="M48" s="470">
        <v>675</v>
      </c>
      <c r="N48" s="471">
        <v>135</v>
      </c>
      <c r="O48" s="472">
        <v>810</v>
      </c>
      <c r="P48" s="183">
        <f t="shared" ref="P48:P51" si="17">ROUND(O48*1.6/10,0)*10</f>
        <v>1300</v>
      </c>
      <c r="Q48" s="183" t="str">
        <f t="shared" si="11"/>
        <v/>
      </c>
      <c r="R48" s="473" t="s">
        <v>691</v>
      </c>
      <c r="S48" s="402" t="s">
        <v>605</v>
      </c>
      <c r="T48" s="474" t="s">
        <v>42</v>
      </c>
      <c r="U48" s="465">
        <f t="shared" ref="U48:U51" si="18">IFERROR(G48*I48,"")</f>
        <v>0</v>
      </c>
      <c r="V48" s="471">
        <f t="shared" ref="V48:V51" si="19">IFERROR(G48/M48,"")</f>
        <v>0</v>
      </c>
      <c r="W48" s="499"/>
      <c r="X48" s="465"/>
      <c r="Y48" s="465"/>
      <c r="Z48" s="465" t="s">
        <v>671</v>
      </c>
    </row>
    <row r="49" spans="1:26" ht="58.5">
      <c r="A49" s="218">
        <v>2</v>
      </c>
      <c r="B49" s="402" t="s">
        <v>692</v>
      </c>
      <c r="C49" s="245" t="s">
        <v>693</v>
      </c>
      <c r="D49" s="180" t="s">
        <v>694</v>
      </c>
      <c r="E49" s="177">
        <v>6</v>
      </c>
      <c r="F49" s="178" t="str">
        <f t="shared" si="0"/>
        <v/>
      </c>
      <c r="G49" s="466"/>
      <c r="H49" s="465" t="s">
        <v>44</v>
      </c>
      <c r="I49" s="467">
        <v>0.23</v>
      </c>
      <c r="J49" s="468">
        <v>6</v>
      </c>
      <c r="K49" s="468">
        <v>324</v>
      </c>
      <c r="L49" s="469">
        <v>1620</v>
      </c>
      <c r="M49" s="470">
        <v>735.83333333333337</v>
      </c>
      <c r="N49" s="471">
        <v>147.16666666666666</v>
      </c>
      <c r="O49" s="472">
        <v>883</v>
      </c>
      <c r="P49" s="183">
        <f t="shared" si="17"/>
        <v>1410</v>
      </c>
      <c r="Q49" s="183" t="str">
        <f t="shared" si="11"/>
        <v/>
      </c>
      <c r="R49" s="473" t="s">
        <v>695</v>
      </c>
      <c r="S49" s="402" t="s">
        <v>607</v>
      </c>
      <c r="T49" s="474" t="s">
        <v>42</v>
      </c>
      <c r="U49" s="465">
        <f t="shared" si="18"/>
        <v>0</v>
      </c>
      <c r="V49" s="471">
        <f t="shared" si="19"/>
        <v>0</v>
      </c>
      <c r="W49" s="499"/>
      <c r="X49" s="465"/>
      <c r="Y49" s="465"/>
      <c r="Z49" s="465" t="s">
        <v>671</v>
      </c>
    </row>
    <row r="50" spans="1:26" ht="39">
      <c r="A50" s="218">
        <v>3</v>
      </c>
      <c r="B50" s="245" t="s">
        <v>696</v>
      </c>
      <c r="C50" s="175" t="s">
        <v>697</v>
      </c>
      <c r="D50" s="180" t="s">
        <v>1599</v>
      </c>
      <c r="E50" s="177">
        <v>1</v>
      </c>
      <c r="F50" s="178" t="str">
        <f t="shared" si="0"/>
        <v/>
      </c>
      <c r="G50" s="466"/>
      <c r="H50" s="465" t="s">
        <v>41</v>
      </c>
      <c r="I50" s="467">
        <v>1.0669999999999999</v>
      </c>
      <c r="J50" s="468">
        <v>6</v>
      </c>
      <c r="K50" s="468">
        <v>108</v>
      </c>
      <c r="L50" s="469">
        <v>432</v>
      </c>
      <c r="M50" s="470">
        <v>1585</v>
      </c>
      <c r="N50" s="471">
        <v>317</v>
      </c>
      <c r="O50" s="472">
        <v>1902</v>
      </c>
      <c r="P50" s="183">
        <f t="shared" si="17"/>
        <v>3040</v>
      </c>
      <c r="Q50" s="183" t="str">
        <f t="shared" si="11"/>
        <v/>
      </c>
      <c r="R50" s="473" t="s">
        <v>1600</v>
      </c>
      <c r="S50" s="402" t="s">
        <v>605</v>
      </c>
      <c r="T50" s="474" t="s">
        <v>42</v>
      </c>
      <c r="U50" s="465">
        <f t="shared" si="18"/>
        <v>0</v>
      </c>
      <c r="V50" s="471">
        <f t="shared" si="19"/>
        <v>0</v>
      </c>
      <c r="W50" s="499"/>
      <c r="X50" s="465"/>
      <c r="Y50" s="465"/>
      <c r="Z50" s="465" t="s">
        <v>671</v>
      </c>
    </row>
    <row r="51" spans="1:26" ht="45">
      <c r="A51" s="174">
        <v>4</v>
      </c>
      <c r="B51" s="402" t="s">
        <v>1628</v>
      </c>
      <c r="C51" s="245" t="s">
        <v>1629</v>
      </c>
      <c r="D51" s="180" t="s">
        <v>1630</v>
      </c>
      <c r="E51" s="177">
        <v>1</v>
      </c>
      <c r="F51" s="178" t="str">
        <f t="shared" si="0"/>
        <v/>
      </c>
      <c r="G51" s="466"/>
      <c r="H51" s="465" t="s">
        <v>41</v>
      </c>
      <c r="I51" s="467">
        <v>0.24399999999999999</v>
      </c>
      <c r="J51" s="468">
        <v>6</v>
      </c>
      <c r="K51" s="468">
        <v>144</v>
      </c>
      <c r="L51" s="469">
        <v>1008</v>
      </c>
      <c r="M51" s="470">
        <v>1629.1666666666665</v>
      </c>
      <c r="N51" s="471">
        <v>325.83333333333337</v>
      </c>
      <c r="O51" s="472">
        <v>1955</v>
      </c>
      <c r="P51" s="183">
        <f t="shared" si="17"/>
        <v>3130</v>
      </c>
      <c r="Q51" s="183" t="str">
        <f t="shared" si="11"/>
        <v/>
      </c>
      <c r="R51" s="473" t="s">
        <v>1631</v>
      </c>
      <c r="S51" s="402" t="s">
        <v>1632</v>
      </c>
      <c r="T51" s="474" t="s">
        <v>42</v>
      </c>
      <c r="U51" s="465">
        <f t="shared" si="18"/>
        <v>0</v>
      </c>
      <c r="V51" s="471">
        <f t="shared" si="19"/>
        <v>0</v>
      </c>
      <c r="W51" s="499" t="s">
        <v>1633</v>
      </c>
      <c r="X51" s="465"/>
      <c r="Y51" s="465"/>
      <c r="Z51" s="465" t="s">
        <v>671</v>
      </c>
    </row>
    <row r="52" spans="1:26" ht="22.5">
      <c r="A52" s="500" t="s">
        <v>698</v>
      </c>
      <c r="B52" s="501"/>
      <c r="C52" s="501"/>
      <c r="D52" s="501"/>
      <c r="E52" s="501"/>
      <c r="F52" s="501" t="str">
        <f>IF(ISERROR(IF(G52/E52=0,"",G52/E52))=TRUE,"",IF(G52/E52=0,"",G52/E52))</f>
        <v/>
      </c>
      <c r="G52" s="502"/>
      <c r="H52" s="503" t="s">
        <v>40</v>
      </c>
      <c r="I52" s="504" t="s">
        <v>40</v>
      </c>
      <c r="J52" s="503" t="s">
        <v>40</v>
      </c>
      <c r="K52" s="503" t="s">
        <v>40</v>
      </c>
      <c r="L52" s="503" t="s">
        <v>40</v>
      </c>
      <c r="M52" s="501"/>
      <c r="N52" s="503"/>
      <c r="O52" s="501"/>
      <c r="P52" s="501"/>
      <c r="Q52" s="501" t="str">
        <f>IF(ISERR(IF(O52*G52=0,"",O52*G52))=TRUE,"",IF(O52*G52=0,"",O52*G52))</f>
        <v/>
      </c>
      <c r="R52" s="503" t="s">
        <v>40</v>
      </c>
      <c r="S52" s="501"/>
      <c r="T52" s="503"/>
      <c r="U52" s="503"/>
      <c r="V52" s="503"/>
      <c r="W52" s="503"/>
      <c r="X52" s="503"/>
      <c r="Y52" s="503"/>
      <c r="Z52" s="503"/>
    </row>
    <row r="53" spans="1:26" ht="45">
      <c r="A53" s="318">
        <v>1</v>
      </c>
      <c r="B53" s="402" t="s">
        <v>699</v>
      </c>
      <c r="C53" s="245" t="s">
        <v>1119</v>
      </c>
      <c r="D53" s="180" t="s">
        <v>1062</v>
      </c>
      <c r="E53" s="465">
        <v>1</v>
      </c>
      <c r="F53" s="178" t="str">
        <f t="shared" si="0"/>
        <v/>
      </c>
      <c r="G53" s="466"/>
      <c r="H53" s="465" t="s">
        <v>41</v>
      </c>
      <c r="I53" s="467">
        <v>0.28499999999999998</v>
      </c>
      <c r="J53" s="468">
        <v>12</v>
      </c>
      <c r="K53" s="468">
        <v>276</v>
      </c>
      <c r="L53" s="469">
        <v>1380</v>
      </c>
      <c r="M53" s="470">
        <v>675</v>
      </c>
      <c r="N53" s="471">
        <v>135</v>
      </c>
      <c r="O53" s="472">
        <v>810</v>
      </c>
      <c r="P53" s="183">
        <f t="shared" ref="P53:P55" si="20">ROUND(O53*1.6/10,0)*10</f>
        <v>1300</v>
      </c>
      <c r="Q53" s="183" t="str">
        <f t="shared" ref="Q53:Q55" si="21">IF(ISERR(IF(O53*G53=0,"",O53*G53))=TRUE,"",IF(O53*G53=0,"",O53*G53))</f>
        <v/>
      </c>
      <c r="R53" s="473" t="s">
        <v>700</v>
      </c>
      <c r="S53" s="402" t="s">
        <v>611</v>
      </c>
      <c r="T53" s="474" t="s">
        <v>42</v>
      </c>
      <c r="U53" s="465">
        <f t="shared" ref="U53:U55" si="22">IFERROR(G53*I53,"")</f>
        <v>0</v>
      </c>
      <c r="V53" s="471">
        <f t="shared" ref="V53:V55" si="23">IFERROR(G53/M53,"")</f>
        <v>0</v>
      </c>
      <c r="W53" s="499"/>
      <c r="X53" s="465"/>
      <c r="Y53" s="465"/>
      <c r="Z53" s="465" t="s">
        <v>671</v>
      </c>
    </row>
    <row r="54" spans="1:26" ht="64.5">
      <c r="A54" s="318">
        <v>2</v>
      </c>
      <c r="B54" s="318" t="s">
        <v>701</v>
      </c>
      <c r="C54" s="175" t="s">
        <v>1120</v>
      </c>
      <c r="D54" s="481" t="s">
        <v>1113</v>
      </c>
      <c r="E54" s="465">
        <v>1</v>
      </c>
      <c r="F54" s="178" t="str">
        <f t="shared" si="0"/>
        <v/>
      </c>
      <c r="G54" s="466"/>
      <c r="H54" s="465" t="s">
        <v>41</v>
      </c>
      <c r="I54" s="467">
        <v>0.23</v>
      </c>
      <c r="J54" s="468">
        <v>6</v>
      </c>
      <c r="K54" s="468">
        <v>324</v>
      </c>
      <c r="L54" s="469">
        <v>1620</v>
      </c>
      <c r="M54" s="470">
        <v>735.83333333333337</v>
      </c>
      <c r="N54" s="471">
        <v>147.16666666666666</v>
      </c>
      <c r="O54" s="472">
        <v>883</v>
      </c>
      <c r="P54" s="183">
        <f t="shared" si="20"/>
        <v>1410</v>
      </c>
      <c r="Q54" s="183" t="str">
        <f t="shared" si="21"/>
        <v/>
      </c>
      <c r="R54" s="473" t="s">
        <v>702</v>
      </c>
      <c r="S54" s="402" t="s">
        <v>893</v>
      </c>
      <c r="T54" s="474" t="s">
        <v>42</v>
      </c>
      <c r="U54" s="465">
        <f t="shared" si="22"/>
        <v>0</v>
      </c>
      <c r="V54" s="471">
        <f t="shared" si="23"/>
        <v>0</v>
      </c>
      <c r="W54" s="499"/>
      <c r="X54" s="465"/>
      <c r="Y54" s="465"/>
      <c r="Z54" s="465" t="s">
        <v>671</v>
      </c>
    </row>
    <row r="55" spans="1:26" ht="84">
      <c r="A55" s="505">
        <v>3</v>
      </c>
      <c r="B55" s="402" t="s">
        <v>703</v>
      </c>
      <c r="C55" s="402" t="s">
        <v>1309</v>
      </c>
      <c r="D55" s="180" t="s">
        <v>1310</v>
      </c>
      <c r="E55" s="465">
        <v>1</v>
      </c>
      <c r="F55" s="178" t="str">
        <f t="shared" si="0"/>
        <v/>
      </c>
      <c r="G55" s="466"/>
      <c r="H55" s="465" t="s">
        <v>41</v>
      </c>
      <c r="I55" s="467">
        <v>0.11</v>
      </c>
      <c r="J55" s="468">
        <v>12</v>
      </c>
      <c r="K55" s="468">
        <v>384</v>
      </c>
      <c r="L55" s="469">
        <v>2304</v>
      </c>
      <c r="M55" s="470">
        <v>717.5</v>
      </c>
      <c r="N55" s="471">
        <v>143.5</v>
      </c>
      <c r="O55" s="472">
        <v>861</v>
      </c>
      <c r="P55" s="183">
        <f t="shared" si="20"/>
        <v>1380</v>
      </c>
      <c r="Q55" s="183" t="str">
        <f t="shared" si="21"/>
        <v/>
      </c>
      <c r="R55" s="473" t="s">
        <v>1601</v>
      </c>
      <c r="S55" s="402" t="s">
        <v>710</v>
      </c>
      <c r="T55" s="474" t="s">
        <v>42</v>
      </c>
      <c r="U55" s="465">
        <f t="shared" si="22"/>
        <v>0</v>
      </c>
      <c r="V55" s="471">
        <f t="shared" si="23"/>
        <v>0</v>
      </c>
      <c r="W55" s="499"/>
      <c r="X55" s="465"/>
      <c r="Y55" s="465"/>
      <c r="Z55" s="465" t="s">
        <v>671</v>
      </c>
    </row>
    <row r="56" spans="1:26" ht="22.5">
      <c r="A56" s="506" t="s">
        <v>704</v>
      </c>
      <c r="B56" s="507"/>
      <c r="C56" s="508"/>
      <c r="D56" s="509"/>
      <c r="E56" s="509"/>
      <c r="F56" s="509" t="str">
        <f>IF(ISERROR(IF(G56/E56=0,"",G56/E56))=TRUE,"",IF(G56/E56=0,"",G56/E56))</f>
        <v/>
      </c>
      <c r="G56" s="510"/>
      <c r="H56" s="509" t="s">
        <v>40</v>
      </c>
      <c r="I56" s="511" t="s">
        <v>40</v>
      </c>
      <c r="J56" s="512" t="s">
        <v>40</v>
      </c>
      <c r="K56" s="512" t="s">
        <v>40</v>
      </c>
      <c r="L56" s="512" t="s">
        <v>40</v>
      </c>
      <c r="M56" s="513"/>
      <c r="N56" s="513"/>
      <c r="O56" s="513"/>
      <c r="P56" s="513"/>
      <c r="Q56" s="513" t="str">
        <f>IF(ISERR(IF(O56*G56=0,"",O56*G56))=TRUE,"",IF(O56*G56=0,"",O56*G56))</f>
        <v/>
      </c>
      <c r="R56" s="513" t="s">
        <v>40</v>
      </c>
      <c r="S56" s="514"/>
      <c r="T56" s="513"/>
      <c r="U56" s="513" t="str">
        <f>IFERROR(G56*I56,"")</f>
        <v/>
      </c>
      <c r="V56" s="513" t="str">
        <f>IFERROR(G56/M56,"")</f>
        <v/>
      </c>
      <c r="W56" s="513"/>
      <c r="X56" s="513"/>
      <c r="Y56" s="513"/>
      <c r="Z56" s="513"/>
    </row>
    <row r="57" spans="1:26" ht="45">
      <c r="A57" s="318">
        <v>2</v>
      </c>
      <c r="B57" s="175" t="s">
        <v>705</v>
      </c>
      <c r="C57" s="245" t="s">
        <v>1604</v>
      </c>
      <c r="D57" s="176" t="s">
        <v>1063</v>
      </c>
      <c r="E57" s="177">
        <v>12</v>
      </c>
      <c r="F57" s="178" t="str">
        <f t="shared" si="0"/>
        <v/>
      </c>
      <c r="G57" s="466"/>
      <c r="H57" s="465" t="s">
        <v>44</v>
      </c>
      <c r="I57" s="467">
        <v>0.28499999999999998</v>
      </c>
      <c r="J57" s="468">
        <v>12</v>
      </c>
      <c r="K57" s="468">
        <v>276</v>
      </c>
      <c r="L57" s="469">
        <v>1380</v>
      </c>
      <c r="M57" s="470">
        <v>675</v>
      </c>
      <c r="N57" s="471">
        <v>135</v>
      </c>
      <c r="O57" s="472">
        <v>810</v>
      </c>
      <c r="P57" s="183">
        <f t="shared" ref="P57:P61" si="24">ROUND(O57*1.6/10,0)*10</f>
        <v>1300</v>
      </c>
      <c r="Q57" s="183" t="str">
        <f t="shared" ref="Q57:Q61" si="25">IF(ISERR(IF(O57*G57=0,"",O57*G57))=TRUE,"",IF(O57*G57=0,"",O57*G57))</f>
        <v/>
      </c>
      <c r="R57" s="473" t="s">
        <v>706</v>
      </c>
      <c r="S57" s="402" t="s">
        <v>802</v>
      </c>
      <c r="T57" s="474" t="s">
        <v>42</v>
      </c>
      <c r="U57" s="465">
        <f t="shared" ref="U57:U61" si="26">IFERROR(G57*I57,"")</f>
        <v>0</v>
      </c>
      <c r="V57" s="471">
        <f t="shared" ref="V57:V61" si="27">IFERROR(G57/M57,"")</f>
        <v>0</v>
      </c>
      <c r="W57" s="499"/>
      <c r="X57" s="465"/>
      <c r="Y57" s="465"/>
      <c r="Z57" s="465" t="s">
        <v>671</v>
      </c>
    </row>
    <row r="58" spans="1:26" ht="22.5">
      <c r="A58" s="318">
        <v>3</v>
      </c>
      <c r="B58" s="680" t="s">
        <v>707</v>
      </c>
      <c r="C58" s="245" t="s">
        <v>708</v>
      </c>
      <c r="D58" s="176" t="s">
        <v>1237</v>
      </c>
      <c r="E58" s="177">
        <v>6</v>
      </c>
      <c r="F58" s="178" t="str">
        <f t="shared" si="0"/>
        <v/>
      </c>
      <c r="G58" s="466"/>
      <c r="H58" s="465" t="s">
        <v>44</v>
      </c>
      <c r="I58" s="467">
        <v>0.23</v>
      </c>
      <c r="J58" s="468">
        <v>6</v>
      </c>
      <c r="K58" s="468">
        <v>324</v>
      </c>
      <c r="L58" s="469">
        <v>1620</v>
      </c>
      <c r="M58" s="470">
        <v>735.83333333333337</v>
      </c>
      <c r="N58" s="471">
        <v>147.16666666666666</v>
      </c>
      <c r="O58" s="472">
        <v>883</v>
      </c>
      <c r="P58" s="183">
        <f t="shared" si="24"/>
        <v>1410</v>
      </c>
      <c r="Q58" s="183" t="str">
        <f t="shared" si="25"/>
        <v/>
      </c>
      <c r="R58" s="473" t="s">
        <v>709</v>
      </c>
      <c r="S58" s="402" t="s">
        <v>840</v>
      </c>
      <c r="T58" s="474" t="s">
        <v>42</v>
      </c>
      <c r="U58" s="465">
        <f t="shared" si="26"/>
        <v>0</v>
      </c>
      <c r="V58" s="471">
        <f t="shared" si="27"/>
        <v>0</v>
      </c>
      <c r="W58" s="499"/>
      <c r="X58" s="465"/>
      <c r="Y58" s="465"/>
      <c r="Z58" s="465" t="s">
        <v>671</v>
      </c>
    </row>
    <row r="59" spans="1:26" ht="84">
      <c r="A59" s="318">
        <v>4</v>
      </c>
      <c r="B59" s="402" t="s">
        <v>852</v>
      </c>
      <c r="C59" s="402" t="s">
        <v>1121</v>
      </c>
      <c r="D59" s="180" t="s">
        <v>1311</v>
      </c>
      <c r="E59" s="465">
        <v>1</v>
      </c>
      <c r="F59" s="178" t="str">
        <f t="shared" si="0"/>
        <v/>
      </c>
      <c r="G59" s="466"/>
      <c r="H59" s="465" t="s">
        <v>41</v>
      </c>
      <c r="I59" s="467">
        <v>0.11</v>
      </c>
      <c r="J59" s="468">
        <v>12</v>
      </c>
      <c r="K59" s="468">
        <v>384</v>
      </c>
      <c r="L59" s="469">
        <v>2304</v>
      </c>
      <c r="M59" s="470">
        <v>717.5</v>
      </c>
      <c r="N59" s="471">
        <v>143.5</v>
      </c>
      <c r="O59" s="472">
        <v>861</v>
      </c>
      <c r="P59" s="183">
        <f t="shared" si="24"/>
        <v>1380</v>
      </c>
      <c r="Q59" s="183" t="str">
        <f t="shared" si="25"/>
        <v/>
      </c>
      <c r="R59" s="473" t="s">
        <v>1602</v>
      </c>
      <c r="S59" s="402" t="s">
        <v>710</v>
      </c>
      <c r="T59" s="474" t="s">
        <v>42</v>
      </c>
      <c r="U59" s="465">
        <f t="shared" si="26"/>
        <v>0</v>
      </c>
      <c r="V59" s="471">
        <f t="shared" si="27"/>
        <v>0</v>
      </c>
      <c r="W59" s="499"/>
      <c r="X59" s="465"/>
      <c r="Y59" s="465"/>
      <c r="Z59" s="465" t="s">
        <v>671</v>
      </c>
    </row>
    <row r="60" spans="1:26" ht="45">
      <c r="A60" s="318">
        <v>5</v>
      </c>
      <c r="B60" s="175" t="s">
        <v>894</v>
      </c>
      <c r="C60" s="402" t="s">
        <v>1122</v>
      </c>
      <c r="D60" s="176" t="s">
        <v>1114</v>
      </c>
      <c r="E60" s="177">
        <v>6</v>
      </c>
      <c r="F60" s="178" t="str">
        <f t="shared" si="0"/>
        <v/>
      </c>
      <c r="G60" s="466"/>
      <c r="H60" s="465" t="s">
        <v>41</v>
      </c>
      <c r="I60" s="467">
        <v>1.0669999999999999</v>
      </c>
      <c r="J60" s="468">
        <v>6</v>
      </c>
      <c r="K60" s="468">
        <v>108</v>
      </c>
      <c r="L60" s="469">
        <v>432</v>
      </c>
      <c r="M60" s="470">
        <v>1585</v>
      </c>
      <c r="N60" s="471">
        <v>317</v>
      </c>
      <c r="O60" s="472">
        <v>1902</v>
      </c>
      <c r="P60" s="183">
        <f t="shared" si="24"/>
        <v>3040</v>
      </c>
      <c r="Q60" s="183" t="str">
        <f t="shared" si="25"/>
        <v/>
      </c>
      <c r="R60" s="473" t="s">
        <v>895</v>
      </c>
      <c r="S60" s="402" t="s">
        <v>802</v>
      </c>
      <c r="T60" s="474" t="s">
        <v>42</v>
      </c>
      <c r="U60" s="465">
        <f t="shared" si="26"/>
        <v>0</v>
      </c>
      <c r="V60" s="471">
        <f t="shared" si="27"/>
        <v>0</v>
      </c>
      <c r="W60" s="499"/>
      <c r="X60" s="465"/>
      <c r="Y60" s="465"/>
      <c r="Z60" s="465" t="s">
        <v>671</v>
      </c>
    </row>
    <row r="61" spans="1:26" ht="45">
      <c r="A61" s="318">
        <v>6</v>
      </c>
      <c r="B61" s="175" t="s">
        <v>896</v>
      </c>
      <c r="C61" s="656" t="s">
        <v>1064</v>
      </c>
      <c r="D61" s="176" t="s">
        <v>1065</v>
      </c>
      <c r="E61" s="177">
        <v>6</v>
      </c>
      <c r="F61" s="178" t="str">
        <f t="shared" si="0"/>
        <v/>
      </c>
      <c r="G61" s="466"/>
      <c r="H61" s="465" t="s">
        <v>41</v>
      </c>
      <c r="I61" s="467">
        <v>1.0669999999999999</v>
      </c>
      <c r="J61" s="468">
        <v>6</v>
      </c>
      <c r="K61" s="468">
        <v>108</v>
      </c>
      <c r="L61" s="469">
        <v>432</v>
      </c>
      <c r="M61" s="470">
        <v>2016.6666666666665</v>
      </c>
      <c r="N61" s="471">
        <v>403.33333333333337</v>
      </c>
      <c r="O61" s="472">
        <v>2420</v>
      </c>
      <c r="P61" s="183">
        <f t="shared" si="24"/>
        <v>3870</v>
      </c>
      <c r="Q61" s="183" t="str">
        <f t="shared" si="25"/>
        <v/>
      </c>
      <c r="R61" s="473" t="s">
        <v>897</v>
      </c>
      <c r="S61" s="402" t="s">
        <v>840</v>
      </c>
      <c r="T61" s="474" t="s">
        <v>42</v>
      </c>
      <c r="U61" s="465">
        <f t="shared" si="26"/>
        <v>0</v>
      </c>
      <c r="V61" s="471">
        <f t="shared" si="27"/>
        <v>0</v>
      </c>
      <c r="W61" s="499"/>
      <c r="X61" s="465"/>
      <c r="Y61" s="465"/>
      <c r="Z61" s="465" t="s">
        <v>671</v>
      </c>
    </row>
    <row r="62" spans="1:26" ht="22.5">
      <c r="A62" s="515" t="s">
        <v>711</v>
      </c>
      <c r="B62" s="516"/>
      <c r="C62" s="517"/>
      <c r="D62" s="518"/>
      <c r="E62" s="518"/>
      <c r="F62" s="518" t="str">
        <f>IF(ISERROR(IF(G62/E62=0,"",G62/E62))=TRUE,"",IF(G62/E62=0,"",G62/E62))</f>
        <v/>
      </c>
      <c r="G62" s="519"/>
      <c r="H62" s="518" t="s">
        <v>40</v>
      </c>
      <c r="I62" s="520" t="s">
        <v>40</v>
      </c>
      <c r="J62" s="521" t="s">
        <v>40</v>
      </c>
      <c r="K62" s="521" t="s">
        <v>40</v>
      </c>
      <c r="L62" s="521" t="s">
        <v>40</v>
      </c>
      <c r="M62" s="522"/>
      <c r="N62" s="523"/>
      <c r="O62" s="523"/>
      <c r="P62" s="523"/>
      <c r="Q62" s="523" t="str">
        <f>IF(ISERR(IF(O62*G62=0,"",O62*G62))=TRUE,"",IF(O62*G62=0,"",O62*G62))</f>
        <v/>
      </c>
      <c r="R62" s="523" t="s">
        <v>40</v>
      </c>
      <c r="S62" s="524"/>
      <c r="T62" s="523"/>
      <c r="U62" s="523" t="str">
        <f>IFERROR(G62*I62,"")</f>
        <v/>
      </c>
      <c r="V62" s="523" t="str">
        <f>IFERROR(G62/M62,"")</f>
        <v/>
      </c>
      <c r="W62" s="523"/>
      <c r="X62" s="523"/>
      <c r="Y62" s="523"/>
      <c r="Z62" s="523"/>
    </row>
    <row r="63" spans="1:26" ht="45">
      <c r="A63" s="218">
        <f>IF(ISERR(#REF!+1)=TRUE,1,#REF!+1)</f>
        <v>1</v>
      </c>
      <c r="B63" s="175" t="s">
        <v>712</v>
      </c>
      <c r="C63" s="175" t="s">
        <v>1066</v>
      </c>
      <c r="D63" s="177" t="s">
        <v>1067</v>
      </c>
      <c r="E63" s="177">
        <v>12</v>
      </c>
      <c r="F63" s="178" t="str">
        <f t="shared" si="0"/>
        <v/>
      </c>
      <c r="G63" s="466"/>
      <c r="H63" s="465" t="s">
        <v>44</v>
      </c>
      <c r="I63" s="467">
        <v>0.28499999999999998</v>
      </c>
      <c r="J63" s="468">
        <v>12</v>
      </c>
      <c r="K63" s="468">
        <v>276</v>
      </c>
      <c r="L63" s="469">
        <v>1380</v>
      </c>
      <c r="M63" s="470">
        <v>675</v>
      </c>
      <c r="N63" s="471">
        <v>135</v>
      </c>
      <c r="O63" s="472">
        <v>810</v>
      </c>
      <c r="P63" s="183">
        <f t="shared" ref="P63:P68" si="28">ROUND(O63*1.6/10,0)*10</f>
        <v>1300</v>
      </c>
      <c r="Q63" s="183" t="str">
        <f t="shared" ref="Q63:Q68" si="29">IF(ISERR(IF(O63*G63=0,"",O63*G63))=TRUE,"",IF(O63*G63=0,"",O63*G63))</f>
        <v/>
      </c>
      <c r="R63" s="473" t="s">
        <v>713</v>
      </c>
      <c r="S63" s="402" t="s">
        <v>802</v>
      </c>
      <c r="T63" s="474" t="s">
        <v>42</v>
      </c>
      <c r="U63" s="465">
        <f t="shared" ref="U63:U68" si="30">IFERROR(G63*I63,"")</f>
        <v>0</v>
      </c>
      <c r="V63" s="471">
        <f t="shared" ref="V63:V68" si="31">IFERROR(G63/M63,"")</f>
        <v>0</v>
      </c>
      <c r="W63" s="499"/>
      <c r="X63" s="465"/>
      <c r="Y63" s="465"/>
      <c r="Z63" s="465" t="s">
        <v>671</v>
      </c>
    </row>
    <row r="64" spans="1:26" ht="45">
      <c r="A64" s="218">
        <f>IF(ISERR(A63+1)=TRUE,1,A63+1)</f>
        <v>2</v>
      </c>
      <c r="B64" s="680" t="s">
        <v>714</v>
      </c>
      <c r="C64" s="175" t="s">
        <v>1123</v>
      </c>
      <c r="D64" s="176" t="s">
        <v>1238</v>
      </c>
      <c r="E64" s="177">
        <v>6</v>
      </c>
      <c r="F64" s="178" t="str">
        <f t="shared" si="0"/>
        <v/>
      </c>
      <c r="G64" s="466"/>
      <c r="H64" s="465" t="s">
        <v>44</v>
      </c>
      <c r="I64" s="467">
        <v>0.23</v>
      </c>
      <c r="J64" s="468">
        <v>6</v>
      </c>
      <c r="K64" s="468">
        <v>324</v>
      </c>
      <c r="L64" s="469">
        <v>1620</v>
      </c>
      <c r="M64" s="470">
        <v>735.83333333333337</v>
      </c>
      <c r="N64" s="471">
        <v>147.16666666666666</v>
      </c>
      <c r="O64" s="472">
        <v>883</v>
      </c>
      <c r="P64" s="183">
        <f t="shared" si="28"/>
        <v>1410</v>
      </c>
      <c r="Q64" s="183" t="str">
        <f t="shared" si="29"/>
        <v/>
      </c>
      <c r="R64" s="473" t="s">
        <v>715</v>
      </c>
      <c r="S64" s="402" t="s">
        <v>803</v>
      </c>
      <c r="T64" s="474" t="s">
        <v>42</v>
      </c>
      <c r="U64" s="465">
        <f t="shared" si="30"/>
        <v>0</v>
      </c>
      <c r="V64" s="471">
        <f t="shared" si="31"/>
        <v>0</v>
      </c>
      <c r="W64" s="499"/>
      <c r="X64" s="465"/>
      <c r="Y64" s="465"/>
      <c r="Z64" s="465" t="s">
        <v>671</v>
      </c>
    </row>
    <row r="65" spans="1:26" ht="64.5">
      <c r="A65" s="218">
        <v>3</v>
      </c>
      <c r="B65" s="402" t="s">
        <v>991</v>
      </c>
      <c r="C65" s="402" t="s">
        <v>1124</v>
      </c>
      <c r="D65" s="180" t="s">
        <v>1125</v>
      </c>
      <c r="E65" s="465">
        <v>1</v>
      </c>
      <c r="F65" s="178" t="str">
        <f t="shared" si="0"/>
        <v/>
      </c>
      <c r="G65" s="466"/>
      <c r="H65" s="465" t="s">
        <v>41</v>
      </c>
      <c r="I65" s="467">
        <v>0.11</v>
      </c>
      <c r="J65" s="468">
        <v>12</v>
      </c>
      <c r="K65" s="468">
        <v>384</v>
      </c>
      <c r="L65" s="469">
        <v>2304</v>
      </c>
      <c r="M65" s="470">
        <v>717.5</v>
      </c>
      <c r="N65" s="471">
        <v>143.5</v>
      </c>
      <c r="O65" s="472">
        <v>861</v>
      </c>
      <c r="P65" s="183">
        <f t="shared" si="28"/>
        <v>1380</v>
      </c>
      <c r="Q65" s="183" t="str">
        <f t="shared" si="29"/>
        <v/>
      </c>
      <c r="R65" s="473" t="s">
        <v>992</v>
      </c>
      <c r="S65" s="402" t="s">
        <v>710</v>
      </c>
      <c r="T65" s="474" t="s">
        <v>42</v>
      </c>
      <c r="U65" s="465">
        <f t="shared" si="30"/>
        <v>0</v>
      </c>
      <c r="V65" s="471">
        <f t="shared" si="31"/>
        <v>0</v>
      </c>
      <c r="W65" s="499"/>
      <c r="X65" s="465"/>
      <c r="Y65" s="465"/>
      <c r="Z65" s="465" t="s">
        <v>671</v>
      </c>
    </row>
    <row r="66" spans="1:26" ht="45">
      <c r="A66" s="218">
        <v>4</v>
      </c>
      <c r="B66" s="402" t="s">
        <v>1059</v>
      </c>
      <c r="C66" s="245" t="s">
        <v>1060</v>
      </c>
      <c r="D66" s="176" t="s">
        <v>1061</v>
      </c>
      <c r="E66" s="177">
        <v>1</v>
      </c>
      <c r="F66" s="178" t="str">
        <f t="shared" si="0"/>
        <v/>
      </c>
      <c r="G66" s="466"/>
      <c r="H66" s="465" t="s">
        <v>41</v>
      </c>
      <c r="I66" s="467">
        <v>0.17499999999999999</v>
      </c>
      <c r="J66" s="468">
        <v>6</v>
      </c>
      <c r="K66" s="468">
        <v>468</v>
      </c>
      <c r="L66" s="469">
        <v>2340</v>
      </c>
      <c r="M66" s="470">
        <v>1023.3333333333334</v>
      </c>
      <c r="N66" s="471">
        <v>204.66666666666666</v>
      </c>
      <c r="O66" s="472">
        <v>1228</v>
      </c>
      <c r="P66" s="183">
        <f>ROUND(O66*1.6/10,0)*10</f>
        <v>1960</v>
      </c>
      <c r="Q66" s="183" t="str">
        <f t="shared" si="29"/>
        <v/>
      </c>
      <c r="R66" s="473" t="s">
        <v>1117</v>
      </c>
      <c r="S66" s="402" t="s">
        <v>1118</v>
      </c>
      <c r="T66" s="474" t="s">
        <v>42</v>
      </c>
      <c r="U66" s="465">
        <f t="shared" si="30"/>
        <v>0</v>
      </c>
      <c r="V66" s="471">
        <f t="shared" si="31"/>
        <v>0</v>
      </c>
      <c r="W66" s="499"/>
      <c r="X66" s="614"/>
      <c r="Y66" s="465"/>
      <c r="Z66" s="465" t="s">
        <v>671</v>
      </c>
    </row>
    <row r="67" spans="1:26" ht="25.5">
      <c r="A67" s="218">
        <v>5</v>
      </c>
      <c r="B67" s="175" t="s">
        <v>825</v>
      </c>
      <c r="C67" s="175" t="s">
        <v>1068</v>
      </c>
      <c r="D67" s="176" t="s">
        <v>1069</v>
      </c>
      <c r="E67" s="177">
        <v>12</v>
      </c>
      <c r="F67" s="178" t="str">
        <f t="shared" si="0"/>
        <v/>
      </c>
      <c r="G67" s="466"/>
      <c r="H67" s="465" t="s">
        <v>41</v>
      </c>
      <c r="I67" s="467">
        <v>1.087</v>
      </c>
      <c r="J67" s="468">
        <v>6</v>
      </c>
      <c r="K67" s="468">
        <v>108</v>
      </c>
      <c r="L67" s="469">
        <v>432</v>
      </c>
      <c r="M67" s="470">
        <v>1585</v>
      </c>
      <c r="N67" s="471">
        <v>317</v>
      </c>
      <c r="O67" s="472">
        <v>1902</v>
      </c>
      <c r="P67" s="183">
        <f t="shared" si="28"/>
        <v>3040</v>
      </c>
      <c r="Q67" s="183" t="str">
        <f t="shared" si="29"/>
        <v/>
      </c>
      <c r="R67" s="473" t="s">
        <v>826</v>
      </c>
      <c r="S67" s="402" t="s">
        <v>802</v>
      </c>
      <c r="T67" s="474" t="s">
        <v>42</v>
      </c>
      <c r="U67" s="465">
        <f t="shared" si="30"/>
        <v>0</v>
      </c>
      <c r="V67" s="471">
        <f t="shared" si="31"/>
        <v>0</v>
      </c>
      <c r="W67" s="499"/>
      <c r="X67" s="465"/>
      <c r="Y67" s="465"/>
      <c r="Z67" s="465" t="s">
        <v>671</v>
      </c>
    </row>
    <row r="68" spans="1:26" ht="45">
      <c r="A68" s="218">
        <v>6</v>
      </c>
      <c r="B68" s="175" t="s">
        <v>716</v>
      </c>
      <c r="C68" s="175" t="s">
        <v>1126</v>
      </c>
      <c r="D68" s="176" t="s">
        <v>1127</v>
      </c>
      <c r="E68" s="177">
        <v>6</v>
      </c>
      <c r="F68" s="178" t="str">
        <f t="shared" si="0"/>
        <v/>
      </c>
      <c r="G68" s="466"/>
      <c r="H68" s="465" t="s">
        <v>44</v>
      </c>
      <c r="I68" s="467">
        <v>1.22</v>
      </c>
      <c r="J68" s="468">
        <v>6</v>
      </c>
      <c r="K68" s="468">
        <v>54</v>
      </c>
      <c r="L68" s="469">
        <v>324</v>
      </c>
      <c r="M68" s="470">
        <v>2016.6666666666665</v>
      </c>
      <c r="N68" s="471">
        <v>403.33333333333337</v>
      </c>
      <c r="O68" s="472">
        <v>2420</v>
      </c>
      <c r="P68" s="183">
        <f t="shared" si="28"/>
        <v>3870</v>
      </c>
      <c r="Q68" s="183" t="str">
        <f t="shared" si="29"/>
        <v/>
      </c>
      <c r="R68" s="473" t="s">
        <v>717</v>
      </c>
      <c r="S68" s="402" t="s">
        <v>803</v>
      </c>
      <c r="T68" s="474" t="s">
        <v>42</v>
      </c>
      <c r="U68" s="465">
        <f t="shared" si="30"/>
        <v>0</v>
      </c>
      <c r="V68" s="471">
        <f t="shared" si="31"/>
        <v>0</v>
      </c>
      <c r="W68" s="499"/>
      <c r="X68" s="465"/>
      <c r="Y68" s="465"/>
      <c r="Z68" s="465" t="s">
        <v>671</v>
      </c>
    </row>
    <row r="69" spans="1:26" ht="22.5">
      <c r="A69" s="525" t="s">
        <v>718</v>
      </c>
      <c r="B69" s="525"/>
      <c r="C69" s="526"/>
      <c r="D69" s="525"/>
      <c r="E69" s="525"/>
      <c r="F69" s="525" t="str">
        <f>IF(ISERROR(IF(G69/E69=0,"",G69/E69))=TRUE,"",IF(G69/E69=0,"",G69/E69))</f>
        <v/>
      </c>
      <c r="G69" s="527"/>
      <c r="H69" s="528" t="s">
        <v>40</v>
      </c>
      <c r="I69" s="529" t="s">
        <v>40</v>
      </c>
      <c r="J69" s="528" t="s">
        <v>40</v>
      </c>
      <c r="K69" s="528" t="s">
        <v>40</v>
      </c>
      <c r="L69" s="528" t="s">
        <v>40</v>
      </c>
      <c r="M69" s="525"/>
      <c r="N69" s="528"/>
      <c r="O69" s="525"/>
      <c r="P69" s="525"/>
      <c r="Q69" s="525" t="str">
        <f>IF(ISERR(IF(O69*G69=0,"",O69*G69))=TRUE,"",IF(O69*G69=0,"",O69*G69))</f>
        <v/>
      </c>
      <c r="R69" s="528" t="s">
        <v>40</v>
      </c>
      <c r="S69" s="525"/>
      <c r="T69" s="528"/>
      <c r="U69" s="528" t="str">
        <f>IFERROR(G69*I69,"")</f>
        <v/>
      </c>
      <c r="V69" s="528" t="str">
        <f>IFERROR(G69/M69,"")</f>
        <v/>
      </c>
      <c r="W69" s="528"/>
      <c r="X69" s="528"/>
      <c r="Y69" s="528"/>
      <c r="Z69" s="528"/>
    </row>
    <row r="70" spans="1:26" ht="45">
      <c r="A70" s="218">
        <f>IF(ISERR(#REF!+1)=TRUE,1,#REF!+1)</f>
        <v>1</v>
      </c>
      <c r="B70" s="175" t="s">
        <v>719</v>
      </c>
      <c r="C70" s="175" t="s">
        <v>1605</v>
      </c>
      <c r="D70" s="481" t="s">
        <v>1128</v>
      </c>
      <c r="E70" s="177">
        <v>12</v>
      </c>
      <c r="F70" s="178" t="str">
        <f t="shared" si="0"/>
        <v/>
      </c>
      <c r="G70" s="466"/>
      <c r="H70" s="465" t="s">
        <v>44</v>
      </c>
      <c r="I70" s="467">
        <v>0.28499999999999998</v>
      </c>
      <c r="J70" s="468">
        <v>12</v>
      </c>
      <c r="K70" s="468">
        <v>276</v>
      </c>
      <c r="L70" s="469">
        <v>1380</v>
      </c>
      <c r="M70" s="470">
        <v>675</v>
      </c>
      <c r="N70" s="471">
        <v>135</v>
      </c>
      <c r="O70" s="472">
        <v>810</v>
      </c>
      <c r="P70" s="183">
        <f t="shared" ref="P70:P73" si="32">ROUND(O70*1.6/10,0)*10</f>
        <v>1300</v>
      </c>
      <c r="Q70" s="183" t="str">
        <f t="shared" ref="Q70:Q73" si="33">IF(ISERR(IF(O70*G70=0,"",O70*G70))=TRUE,"",IF(O70*G70=0,"",O70*G70))</f>
        <v/>
      </c>
      <c r="R70" s="473" t="s">
        <v>720</v>
      </c>
      <c r="S70" s="402" t="s">
        <v>802</v>
      </c>
      <c r="T70" s="474" t="s">
        <v>42</v>
      </c>
      <c r="U70" s="465">
        <f t="shared" ref="U70:U73" si="34">IFERROR(G70*I70,"")</f>
        <v>0</v>
      </c>
      <c r="V70" s="471">
        <f t="shared" ref="V70:V73" si="35">IFERROR(G70/M70,"")</f>
        <v>0</v>
      </c>
      <c r="W70" s="499"/>
      <c r="X70" s="465"/>
      <c r="Y70" s="465"/>
      <c r="Z70" s="465" t="s">
        <v>671</v>
      </c>
    </row>
    <row r="71" spans="1:26" ht="45">
      <c r="A71" s="218">
        <f>IF(ISERR(A70+1)=TRUE,1,A70+1)</f>
        <v>2</v>
      </c>
      <c r="B71" s="680" t="s">
        <v>721</v>
      </c>
      <c r="C71" s="175" t="s">
        <v>1129</v>
      </c>
      <c r="D71" s="481" t="s">
        <v>1239</v>
      </c>
      <c r="E71" s="177">
        <v>6</v>
      </c>
      <c r="F71" s="178" t="str">
        <f t="shared" si="0"/>
        <v/>
      </c>
      <c r="G71" s="466"/>
      <c r="H71" s="465" t="s">
        <v>44</v>
      </c>
      <c r="I71" s="467">
        <v>0.23</v>
      </c>
      <c r="J71" s="468">
        <v>6</v>
      </c>
      <c r="K71" s="468">
        <v>324</v>
      </c>
      <c r="L71" s="469">
        <v>1620</v>
      </c>
      <c r="M71" s="470">
        <v>735.83333333333337</v>
      </c>
      <c r="N71" s="471">
        <v>147.16666666666666</v>
      </c>
      <c r="O71" s="472">
        <v>883</v>
      </c>
      <c r="P71" s="183">
        <f t="shared" si="32"/>
        <v>1410</v>
      </c>
      <c r="Q71" s="183" t="str">
        <f t="shared" si="33"/>
        <v/>
      </c>
      <c r="R71" s="473" t="s">
        <v>723</v>
      </c>
      <c r="S71" s="402" t="s">
        <v>840</v>
      </c>
      <c r="T71" s="474" t="s">
        <v>42</v>
      </c>
      <c r="U71" s="465">
        <f t="shared" si="34"/>
        <v>0</v>
      </c>
      <c r="V71" s="471">
        <f t="shared" si="35"/>
        <v>0</v>
      </c>
      <c r="W71" s="499"/>
      <c r="X71" s="465"/>
      <c r="Y71" s="465"/>
      <c r="Z71" s="465" t="s">
        <v>671</v>
      </c>
    </row>
    <row r="72" spans="1:26" ht="45">
      <c r="A72" s="218">
        <v>3</v>
      </c>
      <c r="B72" s="175" t="s">
        <v>724</v>
      </c>
      <c r="C72" s="175" t="s">
        <v>1130</v>
      </c>
      <c r="D72" s="488" t="s">
        <v>1115</v>
      </c>
      <c r="E72" s="177">
        <v>6</v>
      </c>
      <c r="F72" s="178" t="str">
        <f t="shared" si="0"/>
        <v/>
      </c>
      <c r="G72" s="466"/>
      <c r="H72" s="465" t="s">
        <v>41</v>
      </c>
      <c r="I72" s="467">
        <v>1.0669999999999999</v>
      </c>
      <c r="J72" s="468">
        <v>6</v>
      </c>
      <c r="K72" s="468">
        <v>108</v>
      </c>
      <c r="L72" s="469">
        <v>432</v>
      </c>
      <c r="M72" s="470">
        <v>1585</v>
      </c>
      <c r="N72" s="471">
        <v>317</v>
      </c>
      <c r="O72" s="472">
        <v>1902</v>
      </c>
      <c r="P72" s="183">
        <f t="shared" si="32"/>
        <v>3040</v>
      </c>
      <c r="Q72" s="183" t="str">
        <f t="shared" si="33"/>
        <v/>
      </c>
      <c r="R72" s="473" t="s">
        <v>725</v>
      </c>
      <c r="S72" s="402" t="s">
        <v>802</v>
      </c>
      <c r="T72" s="474" t="s">
        <v>42</v>
      </c>
      <c r="U72" s="465">
        <f t="shared" si="34"/>
        <v>0</v>
      </c>
      <c r="V72" s="471">
        <f t="shared" si="35"/>
        <v>0</v>
      </c>
      <c r="W72" s="499"/>
      <c r="X72" s="465"/>
      <c r="Y72" s="465"/>
      <c r="Z72" s="465" t="s">
        <v>671</v>
      </c>
    </row>
    <row r="73" spans="1:26" ht="22.5">
      <c r="A73" s="218">
        <v>4</v>
      </c>
      <c r="B73" s="175" t="s">
        <v>726</v>
      </c>
      <c r="C73" s="530" t="s">
        <v>722</v>
      </c>
      <c r="D73" s="481" t="s">
        <v>727</v>
      </c>
      <c r="E73" s="177">
        <v>1</v>
      </c>
      <c r="F73" s="178" t="str">
        <f t="shared" si="0"/>
        <v/>
      </c>
      <c r="G73" s="466"/>
      <c r="H73" s="465" t="s">
        <v>41</v>
      </c>
      <c r="I73" s="467">
        <v>1.087</v>
      </c>
      <c r="J73" s="468">
        <v>6</v>
      </c>
      <c r="K73" s="468">
        <v>108</v>
      </c>
      <c r="L73" s="469">
        <v>432</v>
      </c>
      <c r="M73" s="470">
        <v>2016.6666666666665</v>
      </c>
      <c r="N73" s="471">
        <v>403.33333333333337</v>
      </c>
      <c r="O73" s="472">
        <v>2420</v>
      </c>
      <c r="P73" s="183">
        <f t="shared" si="32"/>
        <v>3870</v>
      </c>
      <c r="Q73" s="183" t="str">
        <f t="shared" si="33"/>
        <v/>
      </c>
      <c r="R73" s="473" t="s">
        <v>728</v>
      </c>
      <c r="S73" s="402" t="s">
        <v>840</v>
      </c>
      <c r="T73" s="474" t="s">
        <v>42</v>
      </c>
      <c r="U73" s="465">
        <f t="shared" si="34"/>
        <v>0</v>
      </c>
      <c r="V73" s="471">
        <f t="shared" si="35"/>
        <v>0</v>
      </c>
      <c r="W73" s="499"/>
      <c r="X73" s="465"/>
      <c r="Y73" s="465"/>
      <c r="Z73" s="465" t="s">
        <v>671</v>
      </c>
    </row>
    <row r="74" spans="1:26" ht="22.5">
      <c r="A74" s="669" t="s">
        <v>1131</v>
      </c>
      <c r="B74" s="670"/>
      <c r="C74" s="671"/>
      <c r="D74" s="672"/>
      <c r="E74" s="672"/>
      <c r="F74" s="672" t="str">
        <f>IF(ISERROR(IF(G74/E74=0,"",G74/E74))=TRUE,"",IF(G74/E74=0,"",G74/E74))</f>
        <v/>
      </c>
      <c r="G74" s="673"/>
      <c r="H74" s="672" t="s">
        <v>40</v>
      </c>
      <c r="I74" s="674" t="s">
        <v>40</v>
      </c>
      <c r="J74" s="675" t="s">
        <v>40</v>
      </c>
      <c r="K74" s="675" t="s">
        <v>40</v>
      </c>
      <c r="L74" s="675" t="s">
        <v>40</v>
      </c>
      <c r="M74" s="676"/>
      <c r="N74" s="676"/>
      <c r="O74" s="676"/>
      <c r="P74" s="676"/>
      <c r="Q74" s="676" t="str">
        <f>IF(ISERR(IF(O74*G74=0,"",O74*G74))=TRUE,"",IF(O74*G74=0,"",O74*G74))</f>
        <v/>
      </c>
      <c r="R74" s="676" t="s">
        <v>40</v>
      </c>
      <c r="S74" s="677"/>
      <c r="T74" s="676"/>
      <c r="U74" s="676" t="str">
        <f>IFERROR(G74*I74,"")</f>
        <v/>
      </c>
      <c r="V74" s="676" t="str">
        <f>IFERROR(G74/M74,"")</f>
        <v/>
      </c>
      <c r="W74" s="676"/>
      <c r="X74" s="676"/>
      <c r="Y74" s="676"/>
      <c r="Z74" s="676"/>
    </row>
    <row r="75" spans="1:26" ht="22.5">
      <c r="A75" s="531" t="s">
        <v>729</v>
      </c>
      <c r="B75" s="532"/>
      <c r="C75" s="532"/>
      <c r="D75" s="533"/>
      <c r="E75" s="533"/>
      <c r="F75" s="533" t="str">
        <f>IF(ISERROR(IF(G75/E75=0,"",G75/E75))=TRUE,"",IF(G75/E75=0,"",G75/E75))</f>
        <v/>
      </c>
      <c r="G75" s="534"/>
      <c r="H75" s="533" t="s">
        <v>40</v>
      </c>
      <c r="I75" s="535" t="s">
        <v>40</v>
      </c>
      <c r="J75" s="536" t="s">
        <v>40</v>
      </c>
      <c r="K75" s="536" t="s">
        <v>40</v>
      </c>
      <c r="L75" s="536" t="s">
        <v>40</v>
      </c>
      <c r="M75" s="537"/>
      <c r="N75" s="538"/>
      <c r="O75" s="538"/>
      <c r="P75" s="538"/>
      <c r="Q75" s="538" t="str">
        <f>IF(ISERR(IF(O75*G75=0,"",O75*G75))=TRUE,"",IF(O75*G75=0,"",O75*G75))</f>
        <v/>
      </c>
      <c r="R75" s="538" t="s">
        <v>40</v>
      </c>
      <c r="S75" s="539"/>
      <c r="T75" s="538"/>
      <c r="U75" s="538" t="str">
        <f>IFERROR(G75*I75,"")</f>
        <v/>
      </c>
      <c r="V75" s="538" t="str">
        <f>IFERROR(G75/M75,"")</f>
        <v/>
      </c>
      <c r="W75" s="538"/>
      <c r="X75" s="538"/>
      <c r="Y75" s="538"/>
      <c r="Z75" s="538"/>
    </row>
    <row r="76" spans="1:26" ht="45">
      <c r="A76" s="218">
        <f>IF(ISERR(#REF!+1)=TRUE,1,#REF!+1)</f>
        <v>1</v>
      </c>
      <c r="B76" s="175" t="s">
        <v>730</v>
      </c>
      <c r="C76" s="540" t="s">
        <v>1240</v>
      </c>
      <c r="D76" s="176" t="s">
        <v>1312</v>
      </c>
      <c r="E76" s="177">
        <v>1</v>
      </c>
      <c r="F76" s="178" t="str">
        <f t="shared" ref="F76:F78" si="36">IF(ISERROR(IF(G76/E76=0,"",G76/E76))=TRUE,"",IF(G76/E76=0,"",G76/E76))</f>
        <v/>
      </c>
      <c r="G76" s="466"/>
      <c r="H76" s="465" t="s">
        <v>41</v>
      </c>
      <c r="I76" s="467">
        <v>0.24399999999999999</v>
      </c>
      <c r="J76" s="468">
        <v>6</v>
      </c>
      <c r="K76" s="468">
        <v>144</v>
      </c>
      <c r="L76" s="469">
        <v>1008</v>
      </c>
      <c r="M76" s="470">
        <v>1629.1666666666665</v>
      </c>
      <c r="N76" s="471">
        <v>325.83333333333337</v>
      </c>
      <c r="O76" s="472">
        <v>1955</v>
      </c>
      <c r="P76" s="183">
        <f t="shared" ref="P76:P78" si="37">ROUND(O76*1.6/10,0)*10</f>
        <v>3130</v>
      </c>
      <c r="Q76" s="183" t="str">
        <f t="shared" ref="Q76:Q79" si="38">IF(ISERR(IF(O76*G76=0,"",O76*G76))=TRUE,"",IF(O76*G76=0,"",O76*G76))</f>
        <v/>
      </c>
      <c r="R76" s="473" t="s">
        <v>1603</v>
      </c>
      <c r="S76" s="402" t="s">
        <v>1634</v>
      </c>
      <c r="T76" s="474" t="s">
        <v>42</v>
      </c>
      <c r="U76" s="465">
        <f t="shared" ref="U76:U80" si="39">IFERROR(G76*I76,"")</f>
        <v>0</v>
      </c>
      <c r="V76" s="471">
        <f t="shared" ref="V76:V80" si="40">IFERROR(G76/M76,"")</f>
        <v>0</v>
      </c>
      <c r="W76" s="499"/>
      <c r="X76" s="465"/>
      <c r="Y76" s="465"/>
      <c r="Z76" s="465" t="s">
        <v>671</v>
      </c>
    </row>
    <row r="77" spans="1:26" ht="45">
      <c r="A77" s="218">
        <v>2</v>
      </c>
      <c r="B77" s="318" t="s">
        <v>731</v>
      </c>
      <c r="C77" s="175" t="s">
        <v>1132</v>
      </c>
      <c r="D77" s="481" t="s">
        <v>1116</v>
      </c>
      <c r="E77" s="177">
        <v>1</v>
      </c>
      <c r="F77" s="178" t="str">
        <f t="shared" si="36"/>
        <v/>
      </c>
      <c r="G77" s="466"/>
      <c r="H77" s="465" t="s">
        <v>41</v>
      </c>
      <c r="I77" s="467">
        <v>0.28499999999999998</v>
      </c>
      <c r="J77" s="468">
        <v>12</v>
      </c>
      <c r="K77" s="468">
        <v>276</v>
      </c>
      <c r="L77" s="469">
        <v>1380</v>
      </c>
      <c r="M77" s="470">
        <v>675</v>
      </c>
      <c r="N77" s="471">
        <v>135</v>
      </c>
      <c r="O77" s="472">
        <v>810</v>
      </c>
      <c r="P77" s="183">
        <f t="shared" si="37"/>
        <v>1300</v>
      </c>
      <c r="Q77" s="183" t="str">
        <f t="shared" si="38"/>
        <v/>
      </c>
      <c r="R77" s="473" t="s">
        <v>732</v>
      </c>
      <c r="S77" s="402" t="s">
        <v>898</v>
      </c>
      <c r="T77" s="474" t="s">
        <v>42</v>
      </c>
      <c r="U77" s="465">
        <f t="shared" si="39"/>
        <v>0</v>
      </c>
      <c r="V77" s="471">
        <f t="shared" si="40"/>
        <v>0</v>
      </c>
      <c r="W77" s="499"/>
      <c r="X77" s="465"/>
      <c r="Y77" s="465"/>
      <c r="Z77" s="465" t="s">
        <v>671</v>
      </c>
    </row>
    <row r="78" spans="1:26" ht="22.5">
      <c r="A78" s="782">
        <v>3</v>
      </c>
      <c r="B78" s="318" t="s">
        <v>1635</v>
      </c>
      <c r="C78" s="318"/>
      <c r="D78" s="481" t="s">
        <v>1636</v>
      </c>
      <c r="E78" s="481">
        <v>1</v>
      </c>
      <c r="F78" s="178" t="str">
        <f t="shared" si="36"/>
        <v/>
      </c>
      <c r="G78" s="466"/>
      <c r="H78" s="465" t="s">
        <v>41</v>
      </c>
      <c r="I78" s="467">
        <v>0.28499999999999998</v>
      </c>
      <c r="J78" s="468">
        <v>12</v>
      </c>
      <c r="K78" s="468">
        <v>276</v>
      </c>
      <c r="L78" s="469">
        <v>1380</v>
      </c>
      <c r="M78" s="470">
        <v>675</v>
      </c>
      <c r="N78" s="471">
        <v>135</v>
      </c>
      <c r="O78" s="472">
        <v>810</v>
      </c>
      <c r="P78" s="183">
        <f t="shared" si="37"/>
        <v>1300</v>
      </c>
      <c r="Q78" s="183" t="str">
        <f t="shared" si="38"/>
        <v/>
      </c>
      <c r="R78" s="473" t="s">
        <v>1637</v>
      </c>
      <c r="S78" s="402" t="s">
        <v>898</v>
      </c>
      <c r="T78" s="474" t="s">
        <v>42</v>
      </c>
      <c r="U78" s="465">
        <f t="shared" si="39"/>
        <v>0</v>
      </c>
      <c r="V78" s="471">
        <f t="shared" si="40"/>
        <v>0</v>
      </c>
      <c r="W78" s="499" t="s">
        <v>1636</v>
      </c>
      <c r="X78" s="465"/>
      <c r="Y78" s="465"/>
      <c r="Z78" s="465" t="s">
        <v>671</v>
      </c>
    </row>
    <row r="79" spans="1:26" ht="22.5">
      <c r="A79" s="531" t="s">
        <v>733</v>
      </c>
      <c r="B79" s="532"/>
      <c r="C79" s="532"/>
      <c r="D79" s="533"/>
      <c r="E79" s="533"/>
      <c r="F79" s="533" t="str">
        <f>IF(ISERROR(IF(G79/E79=0,"",G79/E79))=TRUE,"",IF(G79/E79=0,"",G79/E79))</f>
        <v/>
      </c>
      <c r="G79" s="534"/>
      <c r="H79" s="533" t="s">
        <v>40</v>
      </c>
      <c r="I79" s="535" t="s">
        <v>40</v>
      </c>
      <c r="J79" s="536" t="s">
        <v>40</v>
      </c>
      <c r="K79" s="536" t="s">
        <v>40</v>
      </c>
      <c r="L79" s="536" t="s">
        <v>40</v>
      </c>
      <c r="M79" s="537"/>
      <c r="N79" s="538"/>
      <c r="O79" s="538"/>
      <c r="P79" s="538"/>
      <c r="Q79" s="538" t="str">
        <f t="shared" si="38"/>
        <v/>
      </c>
      <c r="R79" s="538" t="s">
        <v>40</v>
      </c>
      <c r="S79" s="539"/>
      <c r="T79" s="538"/>
      <c r="U79" s="538" t="str">
        <f t="shared" si="39"/>
        <v/>
      </c>
      <c r="V79" s="538" t="str">
        <f t="shared" si="40"/>
        <v/>
      </c>
      <c r="W79" s="538"/>
      <c r="X79" s="538"/>
      <c r="Y79" s="538"/>
      <c r="Z79" s="538"/>
    </row>
    <row r="80" spans="1:26" ht="45">
      <c r="A80" s="218">
        <f>IF(ISERR(A79+1)=TRUE,1,A79+1)</f>
        <v>1</v>
      </c>
      <c r="B80" s="681" t="s">
        <v>734</v>
      </c>
      <c r="C80" s="175" t="s">
        <v>1241</v>
      </c>
      <c r="D80" s="176" t="s">
        <v>1242</v>
      </c>
      <c r="E80" s="177">
        <v>1</v>
      </c>
      <c r="F80" s="178" t="str">
        <f t="shared" ref="F80" si="41">IF(ISERROR(IF(G80/E80=0,"",G80/E80))=TRUE,"",IF(G80/E80=0,"",G80/E80))</f>
        <v/>
      </c>
      <c r="G80" s="466"/>
      <c r="H80" s="465" t="s">
        <v>44</v>
      </c>
      <c r="I80" s="467">
        <v>0.28499999999999998</v>
      </c>
      <c r="J80" s="468">
        <v>12</v>
      </c>
      <c r="K80" s="468">
        <v>276</v>
      </c>
      <c r="L80" s="469">
        <v>1380</v>
      </c>
      <c r="M80" s="470">
        <v>675</v>
      </c>
      <c r="N80" s="471">
        <v>135</v>
      </c>
      <c r="O80" s="472">
        <v>810</v>
      </c>
      <c r="P80" s="183">
        <f>ROUND(O80*1.6/10,0)*10</f>
        <v>1300</v>
      </c>
      <c r="Q80" s="183" t="str">
        <f>IF(ISERR(IF(O80*G80=0,"",O80*G80))=TRUE,"",IF(O80*G80=0,"",O80*G80))</f>
        <v/>
      </c>
      <c r="R80" s="473" t="s">
        <v>735</v>
      </c>
      <c r="S80" s="402" t="s">
        <v>898</v>
      </c>
      <c r="T80" s="474" t="s">
        <v>42</v>
      </c>
      <c r="U80" s="465">
        <f t="shared" si="39"/>
        <v>0</v>
      </c>
      <c r="V80" s="471">
        <f t="shared" si="40"/>
        <v>0</v>
      </c>
      <c r="W80" s="499"/>
      <c r="X80" s="465"/>
      <c r="Y80" s="465"/>
      <c r="Z80" s="465" t="s">
        <v>671</v>
      </c>
    </row>
    <row r="81" spans="2:25">
      <c r="G81" s="541"/>
      <c r="M81" s="403"/>
      <c r="Q81" s="405">
        <f>SUM(Q25:Q80)</f>
        <v>0</v>
      </c>
      <c r="R81" s="11"/>
      <c r="T81" s="403" t="s">
        <v>40</v>
      </c>
      <c r="U81" s="403"/>
      <c r="V81" s="403"/>
      <c r="W81" s="403"/>
      <c r="X81" s="403"/>
      <c r="Y81" s="403"/>
    </row>
    <row r="82" spans="2:25">
      <c r="B82" s="12" t="s">
        <v>668</v>
      </c>
      <c r="D82" s="403"/>
      <c r="E82" s="403"/>
      <c r="F82" s="403"/>
      <c r="M82" s="403"/>
      <c r="N82" s="403"/>
      <c r="O82" s="403"/>
      <c r="P82" s="403"/>
      <c r="Q82" s="403"/>
      <c r="R82" s="11"/>
      <c r="T82" s="450" t="s">
        <v>40</v>
      </c>
      <c r="X82" s="543"/>
      <c r="Y82" s="543"/>
    </row>
    <row r="84" spans="2:25" ht="26.25">
      <c r="B84" s="412" t="s">
        <v>736</v>
      </c>
    </row>
    <row r="85" spans="2:25">
      <c r="B85" s="544"/>
    </row>
    <row r="86" spans="2:25">
      <c r="B86" s="544"/>
    </row>
    <row r="88" spans="2:25">
      <c r="I88"/>
    </row>
    <row r="89" spans="2:25">
      <c r="I89"/>
    </row>
    <row r="90" spans="2:25">
      <c r="I90"/>
    </row>
  </sheetData>
  <autoFilter ref="A28:AC82"/>
  <mergeCells count="1">
    <mergeCell ref="I24:L24"/>
  </mergeCells>
  <conditionalFormatting sqref="B63 B70:B72 B67 S47 S56 S62 S69 S74:S75 S79 Z80 Z76:Z78 Z44 X48:Z49 X51:Z51 Z50 Z53:Z55 Z38:Z39 X39:Y39 W35:Z36 W44:X44 W48:W51 W53:X55 W80:X80 Z46 X59:X61 Z59:Z61 W46:X46 R52:S52 W70:Z73 W76:X78 W61 W63:X65 W57:W59 Z63:Z65 Z67:Z68 W67:W68 X67 R45:S45 B35:B37 W37:W39 T41:Z42 S41:S43 X37:Y37 S35:V39 S29:Y31">
    <cfRule type="expression" dxfId="70" priority="64" stopIfTrue="1">
      <formula>AND(LEN(B29)&gt;40,$D29&lt;&gt;"")</formula>
    </cfRule>
  </conditionalFormatting>
  <conditionalFormatting sqref="B76">
    <cfRule type="expression" dxfId="69" priority="63" stopIfTrue="1">
      <formula>AND(LEN(B76)&gt;40,$D76&lt;&gt;"")</formula>
    </cfRule>
  </conditionalFormatting>
  <conditionalFormatting sqref="B73">
    <cfRule type="expression" dxfId="68" priority="62" stopIfTrue="1">
      <formula>AND(LEN(B73)&gt;40,$D73&lt;&gt;"")</formula>
    </cfRule>
  </conditionalFormatting>
  <conditionalFormatting sqref="D36">
    <cfRule type="duplicateValues" dxfId="67" priority="61"/>
  </conditionalFormatting>
  <conditionalFormatting sqref="D76">
    <cfRule type="duplicateValues" dxfId="66" priority="60"/>
  </conditionalFormatting>
  <conditionalFormatting sqref="D35">
    <cfRule type="duplicateValues" dxfId="65" priority="59"/>
  </conditionalFormatting>
  <conditionalFormatting sqref="D64">
    <cfRule type="duplicateValues" dxfId="64" priority="58"/>
  </conditionalFormatting>
  <conditionalFormatting sqref="D79">
    <cfRule type="duplicateValues" dxfId="63" priority="57"/>
  </conditionalFormatting>
  <conditionalFormatting sqref="D49">
    <cfRule type="duplicateValues" dxfId="62" priority="56"/>
  </conditionalFormatting>
  <conditionalFormatting sqref="D48">
    <cfRule type="duplicateValues" dxfId="61" priority="55"/>
  </conditionalFormatting>
  <conditionalFormatting sqref="D80">
    <cfRule type="duplicateValues" dxfId="60" priority="54"/>
  </conditionalFormatting>
  <conditionalFormatting sqref="D51">
    <cfRule type="duplicateValues" dxfId="59" priority="53"/>
  </conditionalFormatting>
  <conditionalFormatting sqref="D46">
    <cfRule type="duplicateValues" dxfId="58" priority="52"/>
  </conditionalFormatting>
  <conditionalFormatting sqref="D50">
    <cfRule type="duplicateValues" dxfId="57" priority="51"/>
  </conditionalFormatting>
  <conditionalFormatting sqref="D65 D59">
    <cfRule type="duplicateValues" dxfId="56" priority="65"/>
  </conditionalFormatting>
  <conditionalFormatting sqref="D74:D75 D60:D63 D47 D67 D56">
    <cfRule type="duplicateValues" dxfId="55" priority="66"/>
  </conditionalFormatting>
  <conditionalFormatting sqref="Y44 Y63:Y65 Y76:Y77 Y80 Y53:Y55 Y67">
    <cfRule type="expression" dxfId="54" priority="50" stopIfTrue="1">
      <formula>AND(LEN(Y44)&gt;40,$D44&lt;&gt;"")</formula>
    </cfRule>
  </conditionalFormatting>
  <conditionalFormatting sqref="X68">
    <cfRule type="expression" dxfId="53" priority="49" stopIfTrue="1">
      <formula>AND(LEN(X68)&gt;40,$D68&lt;&gt;"")</formula>
    </cfRule>
  </conditionalFormatting>
  <conditionalFormatting sqref="D68">
    <cfRule type="duplicateValues" dxfId="52" priority="48"/>
  </conditionalFormatting>
  <conditionalFormatting sqref="Y68">
    <cfRule type="expression" dxfId="51" priority="47" stopIfTrue="1">
      <formula>AND(LEN(Y68)&gt;40,$D68&lt;&gt;"")</formula>
    </cfRule>
  </conditionalFormatting>
  <conditionalFormatting sqref="C1">
    <cfRule type="containsBlanks" dxfId="50" priority="46" stopIfTrue="1">
      <formula>LEN(TRIM(C1))=0</formula>
    </cfRule>
  </conditionalFormatting>
  <conditionalFormatting sqref="E1">
    <cfRule type="containsBlanks" dxfId="49" priority="45" stopIfTrue="1">
      <formula>LEN(TRIM(E1))=0</formula>
    </cfRule>
  </conditionalFormatting>
  <conditionalFormatting sqref="R47 R56 R74:R75 R79 R43 R62 R69">
    <cfRule type="expression" dxfId="48" priority="44" stopIfTrue="1">
      <formula>AND(LEN(R43)&gt;40,$D43&lt;&gt;"")</formula>
    </cfRule>
  </conditionalFormatting>
  <conditionalFormatting sqref="D40">
    <cfRule type="duplicateValues" dxfId="47" priority="42"/>
  </conditionalFormatting>
  <conditionalFormatting sqref="D40">
    <cfRule type="duplicateValues" dxfId="46" priority="43"/>
  </conditionalFormatting>
  <conditionalFormatting sqref="B40">
    <cfRule type="duplicateValues" dxfId="45" priority="41"/>
  </conditionalFormatting>
  <conditionalFormatting sqref="D55 D53">
    <cfRule type="duplicateValues" dxfId="44" priority="67"/>
  </conditionalFormatting>
  <conditionalFormatting sqref="X50">
    <cfRule type="expression" dxfId="43" priority="40" stopIfTrue="1">
      <formula>AND(LEN(X50)&gt;40,$D50&lt;&gt;"")</formula>
    </cfRule>
  </conditionalFormatting>
  <conditionalFormatting sqref="Y50">
    <cfRule type="expression" dxfId="42" priority="39" stopIfTrue="1">
      <formula>AND(LEN(Y50)&gt;40,$D50&lt;&gt;"")</formula>
    </cfRule>
  </conditionalFormatting>
  <conditionalFormatting sqref="D34">
    <cfRule type="duplicateValues" dxfId="41" priority="37"/>
  </conditionalFormatting>
  <conditionalFormatting sqref="D34">
    <cfRule type="duplicateValues" dxfId="40" priority="38"/>
  </conditionalFormatting>
  <conditionalFormatting sqref="B34">
    <cfRule type="duplicateValues" dxfId="39" priority="36"/>
  </conditionalFormatting>
  <conditionalFormatting sqref="B38 X38">
    <cfRule type="expression" dxfId="38" priority="34" stopIfTrue="1">
      <formula>AND(LEN(B38)&gt;40,$D38&lt;&gt;"")</formula>
    </cfRule>
  </conditionalFormatting>
  <conditionalFormatting sqref="D38">
    <cfRule type="duplicateValues" dxfId="37" priority="35"/>
  </conditionalFormatting>
  <conditionalFormatting sqref="Y38">
    <cfRule type="expression" dxfId="36" priority="33" stopIfTrue="1">
      <formula>AND(LEN(Y38)&gt;40,$D38&lt;&gt;"")</formula>
    </cfRule>
  </conditionalFormatting>
  <conditionalFormatting sqref="B57:B58 X57:Z58">
    <cfRule type="expression" dxfId="35" priority="32" stopIfTrue="1">
      <formula>AND(LEN(B57)&gt;40,$D57&lt;&gt;"")</formula>
    </cfRule>
  </conditionalFormatting>
  <conditionalFormatting sqref="D58">
    <cfRule type="duplicateValues" dxfId="34" priority="31"/>
  </conditionalFormatting>
  <conditionalFormatting sqref="D57">
    <cfRule type="duplicateValues" dxfId="33" priority="30"/>
  </conditionalFormatting>
  <conditionalFormatting sqref="D39">
    <cfRule type="duplicateValues" dxfId="32" priority="68"/>
  </conditionalFormatting>
  <conditionalFormatting sqref="Y61">
    <cfRule type="expression" dxfId="31" priority="29" stopIfTrue="1">
      <formula>AND(LEN(Y61)&gt;40,$D61&lt;&gt;"")</formula>
    </cfRule>
  </conditionalFormatting>
  <conditionalFormatting sqref="Y46">
    <cfRule type="expression" dxfId="30" priority="28" stopIfTrue="1">
      <formula>AND(LEN(Y46)&gt;40,$D46&lt;&gt;"")</formula>
    </cfRule>
  </conditionalFormatting>
  <conditionalFormatting sqref="Y59">
    <cfRule type="expression" dxfId="29" priority="27" stopIfTrue="1">
      <formula>AND(LEN(Y59)&gt;40,$D59&lt;&gt;"")</formula>
    </cfRule>
  </conditionalFormatting>
  <conditionalFormatting sqref="Y78">
    <cfRule type="expression" dxfId="28" priority="26" stopIfTrue="1">
      <formula>AND(LEN(Y78)&gt;40,$D78&lt;&gt;"")</formula>
    </cfRule>
  </conditionalFormatting>
  <conditionalFormatting sqref="Y60">
    <cfRule type="expression" dxfId="27" priority="25" stopIfTrue="1">
      <formula>AND(LEN(Y60)&gt;40,$D60&lt;&gt;"")</formula>
    </cfRule>
  </conditionalFormatting>
  <conditionalFormatting sqref="W60">
    <cfRule type="expression" dxfId="26" priority="24" stopIfTrue="1">
      <formula>AND(LEN(W60)&gt;40,$D60&lt;&gt;"")</formula>
    </cfRule>
  </conditionalFormatting>
  <conditionalFormatting sqref="S32">
    <cfRule type="expression" dxfId="25" priority="22" stopIfTrue="1">
      <formula>AND(LEN(S32)&gt;40,$D32&lt;&gt;"")</formula>
    </cfRule>
  </conditionalFormatting>
  <conditionalFormatting sqref="D32">
    <cfRule type="duplicateValues" dxfId="24" priority="23"/>
  </conditionalFormatting>
  <conditionalFormatting sqref="R32">
    <cfRule type="expression" dxfId="23" priority="21" stopIfTrue="1">
      <formula>AND(LEN(R32)&gt;40,$D32&lt;&gt;"")</formula>
    </cfRule>
  </conditionalFormatting>
  <conditionalFormatting sqref="Z33 W33:X33">
    <cfRule type="expression" dxfId="22" priority="20" stopIfTrue="1">
      <formula>AND(LEN(W33)&gt;40,$D33&lt;&gt;"")</formula>
    </cfRule>
  </conditionalFormatting>
  <conditionalFormatting sqref="Y33">
    <cfRule type="expression" dxfId="21" priority="19" stopIfTrue="1">
      <formula>AND(LEN(Y33)&gt;40,$D33&lt;&gt;"")</formula>
    </cfRule>
  </conditionalFormatting>
  <conditionalFormatting sqref="D33">
    <cfRule type="duplicateValues" dxfId="20" priority="69"/>
  </conditionalFormatting>
  <conditionalFormatting sqref="T33 T44 T46 T48:T51 T53:T55 T57:T61 T63:T68 T70:T73 T76:T78 T80">
    <cfRule type="expression" dxfId="19" priority="18" stopIfTrue="1">
      <formula>AND(LEN(T33)&gt;40,$D33&lt;&gt;"")</formula>
    </cfRule>
  </conditionalFormatting>
  <conditionalFormatting sqref="U33:V33 U44:V44 U46:V46 U48:V51 U53:V55 U57:V61 U63:V68 U70:V73 U76:V78 U80:V80">
    <cfRule type="expression" dxfId="18" priority="17" stopIfTrue="1">
      <formula>AND(LEN(U33)&gt;40,$D33&lt;&gt;"")</formula>
    </cfRule>
  </conditionalFormatting>
  <conditionalFormatting sqref="S28">
    <cfRule type="expression" dxfId="17" priority="15" stopIfTrue="1">
      <formula>AND(LEN(S28)&gt;40,$D28&lt;&gt;"")</formula>
    </cfRule>
  </conditionalFormatting>
  <conditionalFormatting sqref="D28">
    <cfRule type="duplicateValues" dxfId="16" priority="16"/>
  </conditionalFormatting>
  <conditionalFormatting sqref="R28">
    <cfRule type="expression" dxfId="15" priority="14" stopIfTrue="1">
      <formula>AND(LEN(R28)&gt;40,$D28&lt;&gt;"")</formula>
    </cfRule>
  </conditionalFormatting>
  <conditionalFormatting sqref="W66:Y66">
    <cfRule type="expression" dxfId="14" priority="13" stopIfTrue="1">
      <formula>AND(LEN(W66)&gt;40,$D66&lt;&gt;"")</formula>
    </cfRule>
  </conditionalFormatting>
  <conditionalFormatting sqref="D66">
    <cfRule type="duplicateValues" dxfId="13" priority="12"/>
  </conditionalFormatting>
  <conditionalFormatting sqref="Z66">
    <cfRule type="expression" dxfId="12" priority="11" stopIfTrue="1">
      <formula>AND(LEN(Z66)&gt;40,$D66&lt;&gt;"")</formula>
    </cfRule>
  </conditionalFormatting>
  <conditionalFormatting sqref="S26">
    <cfRule type="expression" dxfId="11" priority="9" stopIfTrue="1">
      <formula>AND(LEN(S26)&gt;40,$D26&lt;&gt;"")</formula>
    </cfRule>
  </conditionalFormatting>
  <conditionalFormatting sqref="B26">
    <cfRule type="expression" dxfId="10" priority="8" stopIfTrue="1">
      <formula>AND(LEN(B26)&gt;40,$D26&lt;&gt;"")</formula>
    </cfRule>
  </conditionalFormatting>
  <conditionalFormatting sqref="D26">
    <cfRule type="duplicateValues" dxfId="9" priority="10"/>
  </conditionalFormatting>
  <conditionalFormatting sqref="R26">
    <cfRule type="expression" dxfId="8" priority="7" stopIfTrue="1">
      <formula>AND(LEN(R26)&gt;40,$D26&lt;&gt;"")</formula>
    </cfRule>
  </conditionalFormatting>
  <conditionalFormatting sqref="D37">
    <cfRule type="duplicateValues" dxfId="7" priority="6"/>
  </conditionalFormatting>
  <conditionalFormatting sqref="Z37">
    <cfRule type="expression" dxfId="6" priority="5" stopIfTrue="1">
      <formula>AND(LEN(Z37)&gt;40,$D37&lt;&gt;"")</formula>
    </cfRule>
  </conditionalFormatting>
  <conditionalFormatting sqref="Z29:Z31">
    <cfRule type="expression" dxfId="5" priority="4" stopIfTrue="1">
      <formula>AND(LEN(Z29)&gt;40,$D29&lt;&gt;"")</formula>
    </cfRule>
  </conditionalFormatting>
  <conditionalFormatting sqref="S33 S44 S46 S48:S51 S53:S55 S57:S61 S63:S68 S70:S73 S76:S78 S80">
    <cfRule type="expression" dxfId="4" priority="3" stopIfTrue="1">
      <formula>AND(LEN(S33)&gt;40,$D33&lt;&gt;"")</formula>
    </cfRule>
  </conditionalFormatting>
  <conditionalFormatting sqref="S27">
    <cfRule type="expression" dxfId="3" priority="2" stopIfTrue="1">
      <formula>AND(LEN(S27)&gt;40,$D27&lt;&gt;"")</formula>
    </cfRule>
  </conditionalFormatting>
  <conditionalFormatting sqref="R27">
    <cfRule type="expression" dxfId="2" priority="1" stopIfTrue="1">
      <formula>AND(LEN(R27)&gt;40,$D27&lt;&gt;"")</formula>
    </cfRule>
  </conditionalFormatting>
  <conditionalFormatting sqref="D41:D42">
    <cfRule type="duplicateValues" dxfId="1" priority="70"/>
  </conditionalFormatting>
  <conditionalFormatting sqref="D29:D31">
    <cfRule type="duplicateValues" dxfId="0" priority="71"/>
  </conditionalFormatting>
  <dataValidations disablePrompts="1" count="3">
    <dataValidation type="list" allowBlank="1" showInputMessage="1" showErrorMessage="1" sqref="O1">
      <formula1>клиент</formula1>
    </dataValidation>
    <dataValidation type="list" allowBlank="1" showInputMessage="1" showErrorMessage="1" sqref="M1">
      <formula1>сектор</formula1>
    </dataValidation>
    <dataValidation allowBlank="1" showInputMessage="1" showErrorMessage="1" errorTitle="Ошибка!" error="Код клиента необходимо внести в ячейку Е1" sqref="L1 G1"/>
  </dataValidations>
  <pageMargins left="0.7" right="0.7" top="0.75" bottom="0.75" header="0.3" footer="0.3"/>
  <pageSetup paperSize="9" orientation="landscape" r:id="rId1"/>
  <headerFooter>
    <oddFooter>&amp;C&amp;1#&amp;"arial"&amp;9&amp;K008000C1 - Internal 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MX</vt:lpstr>
      <vt:lpstr>BL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 Maria</dc:creator>
  <cp:lastModifiedBy>Пользователь</cp:lastModifiedBy>
  <dcterms:created xsi:type="dcterms:W3CDTF">2015-06-05T18:17:20Z</dcterms:created>
  <dcterms:modified xsi:type="dcterms:W3CDTF">2024-01-30T06:20:18Z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true</vt:lpwstr>
  </property>
  <property fmtid="{D5CDD505-2E9C-101B-9397-08002B2CF9AE}" pid="3" name="MSIP_Label_f43b7177-c66c-4b22-a350-7ee86f9a1e74_SetDate">
    <vt:lpwstr>2023-07-31T08:42:44Z</vt:lpwstr>
  </property>
  <property fmtid="{D5CDD505-2E9C-101B-9397-08002B2CF9AE}" pid="4" name="MSIP_Label_f43b7177-c66c-4b22-a350-7ee86f9a1e74_Method">
    <vt:lpwstr>Standard</vt:lpwstr>
  </property>
  <property fmtid="{D5CDD505-2E9C-101B-9397-08002B2CF9AE}" pid="5" name="MSIP_Label_f43b7177-c66c-4b22-a350-7ee86f9a1e74_Name">
    <vt:lpwstr>C1_Internal use</vt:lpwstr>
  </property>
  <property fmtid="{D5CDD505-2E9C-101B-9397-08002B2CF9AE}" pid="6" name="MSIP_Label_f43b7177-c66c-4b22-a350-7ee86f9a1e74_SiteId">
    <vt:lpwstr>e4e1abd9-eac7-4a71-ab52-da5c998aa7ba</vt:lpwstr>
  </property>
  <property fmtid="{D5CDD505-2E9C-101B-9397-08002B2CF9AE}" pid="7" name="MSIP_Label_f43b7177-c66c-4b22-a350-7ee86f9a1e74_ActionId">
    <vt:lpwstr>8b6b6c28-5b96-43c5-b4ee-b63ef3a505fb</vt:lpwstr>
  </property>
  <property fmtid="{D5CDD505-2E9C-101B-9397-08002B2CF9AE}" pid="8" name="MSIP_Label_f43b7177-c66c-4b22-a350-7ee86f9a1e74_ContentBits">
    <vt:lpwstr>2</vt:lpwstr>
  </property>
</Properties>
</file>