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305"/>
  </bookViews>
  <sheets>
    <sheet name="LP" sheetId="7" r:id="rId1"/>
  </sheets>
  <definedNames>
    <definedName name="_xlnm._FilterDatabase" localSheetId="0" hidden="1">LP!$A$34:$AG$598</definedName>
    <definedName name="клиент">OFFSET(INDIRECT("sys!$H$1"),MATCH(VLOOKUP(INDIRECT("Order!$M$1"),INDIRECT("sys!$A:$B"),2,0),INDIRECT("sys!$E:$E"),0)-1,0,COUNTIF(INDIRECT("sys!$E:$E"),VLOOKUP(INDIRECT("Order!$M$1"),INDIRECT("sys!$A:$B"),2,0)),1)</definedName>
    <definedName name="сектор">INDIRECT("sys!$A$1:$A$"&amp;COUNTIF(INDIRECT("sys!$A:$A"),"&lt;&gt;"&amp;""))</definedName>
  </definedName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97" i="7"/>
  <c r="V597"/>
  <c r="Q597"/>
  <c r="F597"/>
  <c r="A597"/>
  <c r="W596"/>
  <c r="V596"/>
  <c r="F596"/>
  <c r="W595"/>
  <c r="V595"/>
  <c r="F595"/>
  <c r="W594"/>
  <c r="V594"/>
  <c r="F594"/>
  <c r="W593"/>
  <c r="V593"/>
  <c r="Q593"/>
  <c r="F593"/>
  <c r="W592"/>
  <c r="V592"/>
  <c r="F592"/>
  <c r="W591"/>
  <c r="V591"/>
  <c r="F591"/>
  <c r="W590"/>
  <c r="V590"/>
  <c r="F590"/>
  <c r="W589"/>
  <c r="V589"/>
  <c r="Q589"/>
  <c r="F589"/>
  <c r="W588"/>
  <c r="V588"/>
  <c r="F588"/>
  <c r="W587"/>
  <c r="V587"/>
  <c r="P587"/>
  <c r="Q587"/>
  <c r="F587"/>
  <c r="W586"/>
  <c r="V586"/>
  <c r="F586"/>
  <c r="W585"/>
  <c r="V585"/>
  <c r="Q585"/>
  <c r="P585"/>
  <c r="F585"/>
  <c r="W584"/>
  <c r="V584"/>
  <c r="P584"/>
  <c r="Q584"/>
  <c r="F584"/>
  <c r="W583"/>
  <c r="V583"/>
  <c r="F583"/>
  <c r="W582"/>
  <c r="V582"/>
  <c r="W581"/>
  <c r="V581"/>
  <c r="P581"/>
  <c r="Q581"/>
  <c r="F581"/>
  <c r="W580"/>
  <c r="V580"/>
  <c r="F580"/>
  <c r="W579"/>
  <c r="V579"/>
  <c r="F579"/>
  <c r="W578"/>
  <c r="V578"/>
  <c r="Q578"/>
  <c r="P578"/>
  <c r="F578"/>
  <c r="W577"/>
  <c r="V577"/>
  <c r="P577"/>
  <c r="Q577"/>
  <c r="F577"/>
  <c r="W576"/>
  <c r="V576"/>
  <c r="F576"/>
  <c r="W575"/>
  <c r="V575"/>
  <c r="F575"/>
  <c r="W574"/>
  <c r="V574"/>
  <c r="Q574"/>
  <c r="F574"/>
  <c r="W573"/>
  <c r="V573"/>
  <c r="F573"/>
  <c r="W572"/>
  <c r="V572"/>
  <c r="F572"/>
  <c r="W571"/>
  <c r="V571"/>
  <c r="F571"/>
  <c r="W570"/>
  <c r="V570"/>
  <c r="Q570"/>
  <c r="F570"/>
  <c r="W569"/>
  <c r="V569"/>
  <c r="Q569"/>
  <c r="P569"/>
  <c r="F569"/>
  <c r="W568"/>
  <c r="V568"/>
  <c r="P568"/>
  <c r="Q568"/>
  <c r="F568"/>
  <c r="W567"/>
  <c r="V567"/>
  <c r="F567"/>
  <c r="W566"/>
  <c r="V566"/>
  <c r="F566"/>
  <c r="W565"/>
  <c r="V565"/>
  <c r="Q565"/>
  <c r="F565"/>
  <c r="W564"/>
  <c r="V564"/>
  <c r="Q564"/>
  <c r="F564"/>
  <c r="W563"/>
  <c r="V563"/>
  <c r="Q563"/>
  <c r="F563"/>
  <c r="W561"/>
  <c r="V561"/>
  <c r="F561"/>
  <c r="W560"/>
  <c r="V560"/>
  <c r="Q560"/>
  <c r="F560"/>
  <c r="W558"/>
  <c r="V558"/>
  <c r="Q558"/>
  <c r="F558"/>
  <c r="W557"/>
  <c r="V557"/>
  <c r="F557"/>
  <c r="W556"/>
  <c r="V556"/>
  <c r="F556"/>
  <c r="W554"/>
  <c r="V554"/>
  <c r="Q554"/>
  <c r="F554"/>
  <c r="W553"/>
  <c r="V553"/>
  <c r="Q553"/>
  <c r="F553"/>
  <c r="W552"/>
  <c r="V552"/>
  <c r="P552"/>
  <c r="F552"/>
  <c r="W551"/>
  <c r="V551"/>
  <c r="P551"/>
  <c r="Q551"/>
  <c r="F551"/>
  <c r="W550"/>
  <c r="V550"/>
  <c r="F550"/>
  <c r="W548"/>
  <c r="V548"/>
  <c r="Q548"/>
  <c r="F548"/>
  <c r="W547"/>
  <c r="V547"/>
  <c r="F547"/>
  <c r="W546"/>
  <c r="V546"/>
  <c r="F546"/>
  <c r="W544"/>
  <c r="V544"/>
  <c r="Q544"/>
  <c r="F544"/>
  <c r="W543"/>
  <c r="V543"/>
  <c r="Q543"/>
  <c r="F543"/>
  <c r="W542"/>
  <c r="V542"/>
  <c r="P542"/>
  <c r="F542"/>
  <c r="W541"/>
  <c r="V541"/>
  <c r="Q541"/>
  <c r="F541"/>
  <c r="W540"/>
  <c r="V540"/>
  <c r="F540"/>
  <c r="W539"/>
  <c r="V539"/>
  <c r="Q539"/>
  <c r="F539"/>
  <c r="W538"/>
  <c r="V538"/>
  <c r="Q538"/>
  <c r="P538"/>
  <c r="F538"/>
  <c r="W536"/>
  <c r="V536"/>
  <c r="Q536"/>
  <c r="F536"/>
  <c r="W535"/>
  <c r="V535"/>
  <c r="Q535"/>
  <c r="P535"/>
  <c r="F535"/>
  <c r="W534"/>
  <c r="V534"/>
  <c r="P534"/>
  <c r="Q534"/>
  <c r="F534"/>
  <c r="W533"/>
  <c r="V533"/>
  <c r="F533"/>
  <c r="W532"/>
  <c r="V532"/>
  <c r="F532"/>
  <c r="W531"/>
  <c r="V531"/>
  <c r="Q531"/>
  <c r="F531"/>
  <c r="W529"/>
  <c r="V529"/>
  <c r="Q529"/>
  <c r="F529"/>
  <c r="W528"/>
  <c r="V528"/>
  <c r="Q528"/>
  <c r="F528"/>
  <c r="W527"/>
  <c r="V527"/>
  <c r="P527"/>
  <c r="Q527"/>
  <c r="F527"/>
  <c r="W526"/>
  <c r="V526"/>
  <c r="Q526"/>
  <c r="F526"/>
  <c r="W525"/>
  <c r="V525"/>
  <c r="Q525"/>
  <c r="F525"/>
  <c r="W524"/>
  <c r="V524"/>
  <c r="P524"/>
  <c r="F524"/>
  <c r="W523"/>
  <c r="V523"/>
  <c r="P523"/>
  <c r="Q523"/>
  <c r="F523"/>
  <c r="W521"/>
  <c r="V521"/>
  <c r="Q521"/>
  <c r="F521"/>
  <c r="W520"/>
  <c r="V520"/>
  <c r="Q520"/>
  <c r="F520"/>
  <c r="W519"/>
  <c r="V519"/>
  <c r="F519"/>
  <c r="W518"/>
  <c r="V518"/>
  <c r="Q518"/>
  <c r="F518"/>
  <c r="W517"/>
  <c r="V517"/>
  <c r="P517"/>
  <c r="Q517"/>
  <c r="F517"/>
  <c r="W516"/>
  <c r="V516"/>
  <c r="F516"/>
  <c r="W515"/>
  <c r="V515"/>
  <c r="Q515"/>
  <c r="P515"/>
  <c r="F515"/>
  <c r="W514"/>
  <c r="V514"/>
  <c r="P514"/>
  <c r="Q514"/>
  <c r="F514"/>
  <c r="W512"/>
  <c r="V512"/>
  <c r="Q512"/>
  <c r="F512"/>
  <c r="W511"/>
  <c r="V511"/>
  <c r="Q511"/>
  <c r="F511"/>
  <c r="W510"/>
  <c r="V510"/>
  <c r="Q510"/>
  <c r="F510"/>
  <c r="W509"/>
  <c r="V509"/>
  <c r="Q509"/>
  <c r="F509"/>
  <c r="W508"/>
  <c r="V508"/>
  <c r="F508"/>
  <c r="W507"/>
  <c r="V507"/>
  <c r="Q507"/>
  <c r="F507"/>
  <c r="W506"/>
  <c r="V506"/>
  <c r="Q506"/>
  <c r="P506"/>
  <c r="F506"/>
  <c r="W505"/>
  <c r="V505"/>
  <c r="P505"/>
  <c r="Q505"/>
  <c r="F505"/>
  <c r="W504"/>
  <c r="V504"/>
  <c r="F504"/>
  <c r="W503"/>
  <c r="V503"/>
  <c r="Q503"/>
  <c r="P503"/>
  <c r="F503"/>
  <c r="W501"/>
  <c r="V501"/>
  <c r="Q501"/>
  <c r="F501"/>
  <c r="W500"/>
  <c r="V500"/>
  <c r="Q500"/>
  <c r="F500"/>
  <c r="W499"/>
  <c r="V499"/>
  <c r="Q499"/>
  <c r="F499"/>
  <c r="W498"/>
  <c r="V498"/>
  <c r="F498"/>
  <c r="W497"/>
  <c r="V497"/>
  <c r="Q497"/>
  <c r="F497"/>
  <c r="W496"/>
  <c r="V496"/>
  <c r="F496"/>
  <c r="W495"/>
  <c r="V495"/>
  <c r="F495"/>
  <c r="W494"/>
  <c r="V494"/>
  <c r="Q494"/>
  <c r="F494"/>
  <c r="W493"/>
  <c r="V493"/>
  <c r="P493"/>
  <c r="F493"/>
  <c r="W492"/>
  <c r="V492"/>
  <c r="P492"/>
  <c r="Q492"/>
  <c r="F492"/>
  <c r="W490"/>
  <c r="V490"/>
  <c r="F490"/>
  <c r="W489"/>
  <c r="V489"/>
  <c r="P489"/>
  <c r="F489"/>
  <c r="W488"/>
  <c r="V488"/>
  <c r="P488"/>
  <c r="Q488"/>
  <c r="F488"/>
  <c r="W487"/>
  <c r="V487"/>
  <c r="F487"/>
  <c r="W486"/>
  <c r="V486"/>
  <c r="Q486"/>
  <c r="F486"/>
  <c r="W485"/>
  <c r="V485"/>
  <c r="F485"/>
  <c r="W484"/>
  <c r="V484"/>
  <c r="Q484"/>
  <c r="F484"/>
  <c r="W483"/>
  <c r="V483"/>
  <c r="Q483"/>
  <c r="P483"/>
  <c r="F483"/>
  <c r="W482"/>
  <c r="V482"/>
  <c r="P482"/>
  <c r="Q482"/>
  <c r="F482"/>
  <c r="W481"/>
  <c r="V481"/>
  <c r="Q481"/>
  <c r="F481"/>
  <c r="W480"/>
  <c r="V480"/>
  <c r="Q480"/>
  <c r="F480"/>
  <c r="W479"/>
  <c r="V479"/>
  <c r="Q479"/>
  <c r="P479"/>
  <c r="F479"/>
  <c r="W478"/>
  <c r="V478"/>
  <c r="Q478"/>
  <c r="F478"/>
  <c r="W477"/>
  <c r="V477"/>
  <c r="F477"/>
  <c r="W476"/>
  <c r="V476"/>
  <c r="Q476"/>
  <c r="F476"/>
  <c r="W475"/>
  <c r="V475"/>
  <c r="F475"/>
  <c r="W474"/>
  <c r="V474"/>
  <c r="Q474"/>
  <c r="F474"/>
  <c r="W471"/>
  <c r="V471"/>
  <c r="Q471"/>
  <c r="F471"/>
  <c r="W470"/>
  <c r="V470"/>
  <c r="Q470"/>
  <c r="F470"/>
  <c r="W469"/>
  <c r="V469"/>
  <c r="P469"/>
  <c r="Q469"/>
  <c r="F469"/>
  <c r="W468"/>
  <c r="V468"/>
  <c r="F468"/>
  <c r="W467"/>
  <c r="V467"/>
  <c r="F467"/>
  <c r="W466"/>
  <c r="V466"/>
  <c r="Q466"/>
  <c r="F466"/>
  <c r="W465"/>
  <c r="V465"/>
  <c r="Q465"/>
  <c r="P465"/>
  <c r="F465"/>
  <c r="W464"/>
  <c r="V464"/>
  <c r="P464"/>
  <c r="Q464"/>
  <c r="F464"/>
  <c r="W463"/>
  <c r="V463"/>
  <c r="F463"/>
  <c r="W462"/>
  <c r="V462"/>
  <c r="Q462"/>
  <c r="P462"/>
  <c r="F462"/>
  <c r="W461"/>
  <c r="V461"/>
  <c r="P461"/>
  <c r="Q461"/>
  <c r="F461"/>
  <c r="W458"/>
  <c r="V458"/>
  <c r="F458"/>
  <c r="W457"/>
  <c r="V457"/>
  <c r="F457"/>
  <c r="W456"/>
  <c r="V456"/>
  <c r="Q456"/>
  <c r="F456"/>
  <c r="W455"/>
  <c r="V455"/>
  <c r="Q455"/>
  <c r="F455"/>
  <c r="W454"/>
  <c r="V454"/>
  <c r="Q454"/>
  <c r="F454"/>
  <c r="W453"/>
  <c r="V453"/>
  <c r="F453"/>
  <c r="W452"/>
  <c r="V452"/>
  <c r="F452"/>
  <c r="W451"/>
  <c r="V451"/>
  <c r="Q451"/>
  <c r="F451"/>
  <c r="W448"/>
  <c r="V448"/>
  <c r="P448"/>
  <c r="Q448"/>
  <c r="F448"/>
  <c r="W447"/>
  <c r="V447"/>
  <c r="F447"/>
  <c r="W446"/>
  <c r="V446"/>
  <c r="Q446"/>
  <c r="F446"/>
  <c r="W445"/>
  <c r="V445"/>
  <c r="F445"/>
  <c r="W444"/>
  <c r="V444"/>
  <c r="F444"/>
  <c r="W443"/>
  <c r="V443"/>
  <c r="Q443"/>
  <c r="F443"/>
  <c r="W439"/>
  <c r="V439"/>
  <c r="P439"/>
  <c r="Q439"/>
  <c r="F439"/>
  <c r="W438"/>
  <c r="V438"/>
  <c r="F438"/>
  <c r="W437"/>
  <c r="V437"/>
  <c r="Q437"/>
  <c r="P437"/>
  <c r="F437"/>
  <c r="W434"/>
  <c r="W433"/>
  <c r="F433"/>
  <c r="W432"/>
  <c r="V432"/>
  <c r="P432"/>
  <c r="Q432"/>
  <c r="F432"/>
  <c r="W431"/>
  <c r="V431"/>
  <c r="F431"/>
  <c r="A431"/>
  <c r="W430"/>
  <c r="F430"/>
  <c r="W429"/>
  <c r="F429"/>
  <c r="W428"/>
  <c r="F428"/>
  <c r="W427"/>
  <c r="V427"/>
  <c r="Q427"/>
  <c r="F427"/>
  <c r="W426"/>
  <c r="V426"/>
  <c r="Q426"/>
  <c r="F426"/>
  <c r="W425"/>
  <c r="V425"/>
  <c r="Q425"/>
  <c r="F425"/>
  <c r="W424"/>
  <c r="V424"/>
  <c r="Q424"/>
  <c r="F424"/>
  <c r="W423"/>
  <c r="V423"/>
  <c r="Q423"/>
  <c r="F423"/>
  <c r="A423"/>
  <c r="A424" s="1"/>
  <c r="A425" s="1"/>
  <c r="A426" s="1"/>
  <c r="W422"/>
  <c r="F422"/>
  <c r="W421"/>
  <c r="V421"/>
  <c r="Q421"/>
  <c r="F421"/>
  <c r="W420"/>
  <c r="V420"/>
  <c r="Q420"/>
  <c r="F420"/>
  <c r="W419"/>
  <c r="V419"/>
  <c r="Q419"/>
  <c r="F419"/>
  <c r="W418"/>
  <c r="V418"/>
  <c r="Q418"/>
  <c r="F418"/>
  <c r="A418"/>
  <c r="A419" s="1"/>
  <c r="A420" s="1"/>
  <c r="A421" s="1"/>
  <c r="W417"/>
  <c r="F417"/>
  <c r="W416"/>
  <c r="F416"/>
  <c r="W415"/>
  <c r="V415"/>
  <c r="Q415"/>
  <c r="F415"/>
  <c r="W414"/>
  <c r="V414"/>
  <c r="Q414"/>
  <c r="F414"/>
  <c r="W413"/>
  <c r="F413"/>
  <c r="W412"/>
  <c r="V412"/>
  <c r="Q412"/>
  <c r="F412"/>
  <c r="W411"/>
  <c r="V411"/>
  <c r="Q411"/>
  <c r="F411"/>
  <c r="W410"/>
  <c r="V410"/>
  <c r="Q410"/>
  <c r="F410"/>
  <c r="W409"/>
  <c r="V409"/>
  <c r="Q409"/>
  <c r="F409"/>
  <c r="W408"/>
  <c r="W407"/>
  <c r="V407"/>
  <c r="Q407"/>
  <c r="F407"/>
  <c r="W406"/>
  <c r="V406"/>
  <c r="Q406"/>
  <c r="F406"/>
  <c r="W405"/>
  <c r="V405"/>
  <c r="Q405"/>
  <c r="F405"/>
  <c r="W404"/>
  <c r="W403"/>
  <c r="V403"/>
  <c r="Q403"/>
  <c r="F403"/>
  <c r="W402"/>
  <c r="V402"/>
  <c r="Q402"/>
  <c r="F402"/>
  <c r="W401"/>
  <c r="V401"/>
  <c r="Q401"/>
  <c r="F401"/>
  <c r="W399"/>
  <c r="W397"/>
  <c r="V397"/>
  <c r="Q397"/>
  <c r="P397"/>
  <c r="F397"/>
  <c r="W396"/>
  <c r="V396"/>
  <c r="P396"/>
  <c r="Q396"/>
  <c r="F396"/>
  <c r="W395"/>
  <c r="V395"/>
  <c r="Q395"/>
  <c r="P395"/>
  <c r="F395"/>
  <c r="W394"/>
  <c r="V394"/>
  <c r="P394"/>
  <c r="Q394"/>
  <c r="F394"/>
  <c r="W393"/>
  <c r="F393"/>
  <c r="W392"/>
  <c r="V392"/>
  <c r="Q392"/>
  <c r="F392"/>
  <c r="W391"/>
  <c r="V391"/>
  <c r="Q391"/>
  <c r="F391"/>
  <c r="W390"/>
  <c r="V390"/>
  <c r="Q390"/>
  <c r="F390"/>
  <c r="A390"/>
  <c r="A391" s="1"/>
  <c r="A392" s="1"/>
  <c r="W389"/>
  <c r="W388"/>
  <c r="V388"/>
  <c r="Q388"/>
  <c r="F388"/>
  <c r="A388"/>
  <c r="W387"/>
  <c r="V387"/>
  <c r="Q387"/>
  <c r="F387"/>
  <c r="A387"/>
  <c r="W386"/>
  <c r="F386"/>
  <c r="W385"/>
  <c r="V385"/>
  <c r="Q385"/>
  <c r="F385"/>
  <c r="W384"/>
  <c r="V384"/>
  <c r="Q384"/>
  <c r="F384"/>
  <c r="W383"/>
  <c r="W382"/>
  <c r="V382"/>
  <c r="Q382"/>
  <c r="F382"/>
  <c r="W381"/>
  <c r="V381"/>
  <c r="Q381"/>
  <c r="F381"/>
  <c r="W380"/>
  <c r="V380"/>
  <c r="Q380"/>
  <c r="F380"/>
  <c r="W379"/>
  <c r="V379"/>
  <c r="Q379"/>
  <c r="F379"/>
  <c r="W378"/>
  <c r="V378"/>
  <c r="Q378"/>
  <c r="F378"/>
  <c r="W377"/>
  <c r="V377"/>
  <c r="Q377"/>
  <c r="F377"/>
  <c r="W376"/>
  <c r="V376"/>
  <c r="Q376"/>
  <c r="F376"/>
  <c r="W375"/>
  <c r="V375"/>
  <c r="Q375"/>
  <c r="F375"/>
  <c r="W374"/>
  <c r="V374"/>
  <c r="Q374"/>
  <c r="F374"/>
  <c r="W373"/>
  <c r="V373"/>
  <c r="Q373"/>
  <c r="F373"/>
  <c r="W372"/>
  <c r="V372"/>
  <c r="Q372"/>
  <c r="F372"/>
  <c r="W371"/>
  <c r="V371"/>
  <c r="Q371"/>
  <c r="F371"/>
  <c r="W370"/>
  <c r="V370"/>
  <c r="Q370"/>
  <c r="F370"/>
  <c r="W369"/>
  <c r="V369"/>
  <c r="Q369"/>
  <c r="F369"/>
  <c r="W368"/>
  <c r="V368"/>
  <c r="Q368"/>
  <c r="F368"/>
  <c r="W367"/>
  <c r="V367"/>
  <c r="Q367"/>
  <c r="F367"/>
  <c r="W366"/>
  <c r="V366"/>
  <c r="Q366"/>
  <c r="F366"/>
  <c r="W365"/>
  <c r="V365"/>
  <c r="Q365"/>
  <c r="F365"/>
  <c r="W364"/>
  <c r="V364"/>
  <c r="Q364"/>
  <c r="F364"/>
  <c r="W363"/>
  <c r="V363"/>
  <c r="Q363"/>
  <c r="F363"/>
  <c r="W362"/>
  <c r="V362"/>
  <c r="Q362"/>
  <c r="F362"/>
  <c r="W361"/>
  <c r="V361"/>
  <c r="Q361"/>
  <c r="F361"/>
  <c r="W360"/>
  <c r="V360"/>
  <c r="Q360"/>
  <c r="F360"/>
  <c r="W359"/>
  <c r="V359"/>
  <c r="Q359"/>
  <c r="F359"/>
  <c r="W358"/>
  <c r="V358"/>
  <c r="Q358"/>
  <c r="F358"/>
  <c r="W357"/>
  <c r="V357"/>
  <c r="Q357"/>
  <c r="F357"/>
  <c r="W356"/>
  <c r="V356"/>
  <c r="Q356"/>
  <c r="F356"/>
  <c r="W355"/>
  <c r="V355"/>
  <c r="Q355"/>
  <c r="F355"/>
  <c r="W354"/>
  <c r="V354"/>
  <c r="Q354"/>
  <c r="F354"/>
  <c r="W353"/>
  <c r="V353"/>
  <c r="Q353"/>
  <c r="F353"/>
  <c r="W352"/>
  <c r="V352"/>
  <c r="Q352"/>
  <c r="F352"/>
  <c r="W351"/>
  <c r="V351"/>
  <c r="Q351"/>
  <c r="F351"/>
  <c r="W350"/>
  <c r="W349"/>
  <c r="W348"/>
  <c r="V348"/>
  <c r="Q348"/>
  <c r="F348"/>
  <c r="W347"/>
  <c r="V347"/>
  <c r="Q347"/>
  <c r="F347"/>
  <c r="W346"/>
  <c r="V346"/>
  <c r="Q346"/>
  <c r="F346"/>
  <c r="W345"/>
  <c r="V345"/>
  <c r="Q345"/>
  <c r="F345"/>
  <c r="W344"/>
  <c r="V344"/>
  <c r="Q344"/>
  <c r="F344"/>
  <c r="W343"/>
  <c r="V343"/>
  <c r="Q343"/>
  <c r="F343"/>
  <c r="W342"/>
  <c r="V342"/>
  <c r="Q342"/>
  <c r="F342"/>
  <c r="W341"/>
  <c r="V341"/>
  <c r="Q341"/>
  <c r="F341"/>
  <c r="W340"/>
  <c r="V340"/>
  <c r="Q340"/>
  <c r="F340"/>
  <c r="W339"/>
  <c r="V339"/>
  <c r="Q339"/>
  <c r="F339"/>
  <c r="W338"/>
  <c r="V338"/>
  <c r="Q338"/>
  <c r="F338"/>
  <c r="W337"/>
  <c r="V337"/>
  <c r="Q337"/>
  <c r="F337"/>
  <c r="W336"/>
  <c r="V336"/>
  <c r="Q336"/>
  <c r="F336"/>
  <c r="W335"/>
  <c r="V335"/>
  <c r="Q335"/>
  <c r="F335"/>
  <c r="W334"/>
  <c r="V334"/>
  <c r="Q334"/>
  <c r="F334"/>
  <c r="W333"/>
  <c r="V333"/>
  <c r="Q333"/>
  <c r="F333"/>
  <c r="W332"/>
  <c r="V332"/>
  <c r="Q332"/>
  <c r="F332"/>
  <c r="W331"/>
  <c r="V331"/>
  <c r="Q331"/>
  <c r="F331"/>
  <c r="W330"/>
  <c r="V330"/>
  <c r="Q330"/>
  <c r="F330"/>
  <c r="W329"/>
  <c r="V329"/>
  <c r="Q329"/>
  <c r="F329"/>
  <c r="W328"/>
  <c r="V328"/>
  <c r="Q328"/>
  <c r="F328"/>
  <c r="W327"/>
  <c r="V327"/>
  <c r="Q327"/>
  <c r="F327"/>
  <c r="W326"/>
  <c r="V326"/>
  <c r="Q326"/>
  <c r="F326"/>
  <c r="W325"/>
  <c r="V325"/>
  <c r="Q325"/>
  <c r="F325"/>
  <c r="W324"/>
  <c r="V324"/>
  <c r="Q324"/>
  <c r="F324"/>
  <c r="W323"/>
  <c r="V323"/>
  <c r="Q323"/>
  <c r="F323"/>
  <c r="W322"/>
  <c r="V322"/>
  <c r="Q322"/>
  <c r="F322"/>
  <c r="W321"/>
  <c r="V321"/>
  <c r="Q321"/>
  <c r="F321"/>
  <c r="W320"/>
  <c r="V320"/>
  <c r="Q320"/>
  <c r="F320"/>
  <c r="W319"/>
  <c r="V319"/>
  <c r="Q319"/>
  <c r="F319"/>
  <c r="W318"/>
  <c r="V318"/>
  <c r="Q318"/>
  <c r="F318"/>
  <c r="W317"/>
  <c r="V317"/>
  <c r="Q317"/>
  <c r="F317"/>
  <c r="W316"/>
  <c r="V316"/>
  <c r="Q316"/>
  <c r="F316"/>
  <c r="W315"/>
  <c r="V315"/>
  <c r="Q315"/>
  <c r="F315"/>
  <c r="W314"/>
  <c r="V314"/>
  <c r="Q314"/>
  <c r="F314"/>
  <c r="W313"/>
  <c r="V313"/>
  <c r="Q313"/>
  <c r="F313"/>
  <c r="W312"/>
  <c r="V312"/>
  <c r="Q312"/>
  <c r="F312"/>
  <c r="W311"/>
  <c r="V311"/>
  <c r="Q311"/>
  <c r="F311"/>
  <c r="W310"/>
  <c r="V310"/>
  <c r="Q310"/>
  <c r="F310"/>
  <c r="W309"/>
  <c r="V309"/>
  <c r="Q309"/>
  <c r="F309"/>
  <c r="W308"/>
  <c r="V308"/>
  <c r="Q308"/>
  <c r="F308"/>
  <c r="W307"/>
  <c r="V307"/>
  <c r="Q307"/>
  <c r="F307"/>
  <c r="W306"/>
  <c r="V306"/>
  <c r="Q306"/>
  <c r="F306"/>
  <c r="W305"/>
  <c r="V305"/>
  <c r="Q305"/>
  <c r="F305"/>
  <c r="W304"/>
  <c r="V304"/>
  <c r="Q304"/>
  <c r="F304"/>
  <c r="W303"/>
  <c r="V303"/>
  <c r="Q303"/>
  <c r="F303"/>
  <c r="W302"/>
  <c r="V302"/>
  <c r="Q302"/>
  <c r="F302"/>
  <c r="W301"/>
  <c r="V301"/>
  <c r="Q301"/>
  <c r="F301"/>
  <c r="W300"/>
  <c r="V300"/>
  <c r="Q300"/>
  <c r="F300"/>
  <c r="W299"/>
  <c r="V299"/>
  <c r="Q299"/>
  <c r="F299"/>
  <c r="W298"/>
  <c r="V298"/>
  <c r="Q298"/>
  <c r="F298"/>
  <c r="W297"/>
  <c r="V297"/>
  <c r="Q297"/>
  <c r="F297"/>
  <c r="W296"/>
  <c r="V296"/>
  <c r="Q296"/>
  <c r="F296"/>
  <c r="W295"/>
  <c r="V295"/>
  <c r="Q295"/>
  <c r="F295"/>
  <c r="W294"/>
  <c r="V294"/>
  <c r="Q294"/>
  <c r="F294"/>
  <c r="W293"/>
  <c r="V293"/>
  <c r="Q293"/>
  <c r="F293"/>
  <c r="W292"/>
  <c r="V292"/>
  <c r="Q292"/>
  <c r="F292"/>
  <c r="W291"/>
  <c r="V291"/>
  <c r="Q291"/>
  <c r="F291"/>
  <c r="W290"/>
  <c r="V290"/>
  <c r="Q290"/>
  <c r="F290"/>
  <c r="W289"/>
  <c r="V289"/>
  <c r="Q289"/>
  <c r="F289"/>
  <c r="W288"/>
  <c r="V288"/>
  <c r="Q288"/>
  <c r="F288"/>
  <c r="W287"/>
  <c r="V287"/>
  <c r="Q287"/>
  <c r="F287"/>
  <c r="W286"/>
  <c r="V286"/>
  <c r="Q286"/>
  <c r="F286"/>
  <c r="W285"/>
  <c r="V285"/>
  <c r="Q285"/>
  <c r="F285"/>
  <c r="W284"/>
  <c r="V284"/>
  <c r="Q284"/>
  <c r="F284"/>
  <c r="W283"/>
  <c r="V283"/>
  <c r="Q283"/>
  <c r="F283"/>
  <c r="W282"/>
  <c r="V282"/>
  <c r="Q282"/>
  <c r="F282"/>
  <c r="W281"/>
  <c r="V281"/>
  <c r="Q281"/>
  <c r="F281"/>
  <c r="W280"/>
  <c r="W279"/>
  <c r="V279"/>
  <c r="Q279"/>
  <c r="F279"/>
  <c r="W278"/>
  <c r="V278"/>
  <c r="Q278"/>
  <c r="F278"/>
  <c r="W277"/>
  <c r="V277"/>
  <c r="Q277"/>
  <c r="F277"/>
  <c r="W276"/>
  <c r="V276"/>
  <c r="Q276"/>
  <c r="F276"/>
  <c r="A276"/>
  <c r="A277" s="1"/>
  <c r="A278" s="1"/>
  <c r="A279" s="1"/>
  <c r="W275"/>
  <c r="F275"/>
  <c r="W274"/>
  <c r="V274"/>
  <c r="Q274"/>
  <c r="F274"/>
  <c r="W273"/>
  <c r="V273"/>
  <c r="Q273"/>
  <c r="F273"/>
  <c r="W272"/>
  <c r="V272"/>
  <c r="Q272"/>
  <c r="F272"/>
  <c r="A272"/>
  <c r="A273" s="1"/>
  <c r="A274" s="1"/>
  <c r="W271"/>
  <c r="W270"/>
  <c r="V270"/>
  <c r="Q270"/>
  <c r="F270"/>
  <c r="W269"/>
  <c r="V269"/>
  <c r="Q269"/>
  <c r="F269"/>
  <c r="W268"/>
  <c r="F268"/>
  <c r="W267"/>
  <c r="V267"/>
  <c r="Q267"/>
  <c r="F267"/>
  <c r="W266"/>
  <c r="V266"/>
  <c r="Q266"/>
  <c r="F266"/>
  <c r="W265"/>
  <c r="V265"/>
  <c r="Q265"/>
  <c r="F265"/>
  <c r="W264"/>
  <c r="V264"/>
  <c r="Q264"/>
  <c r="F264"/>
  <c r="W263"/>
  <c r="V263"/>
  <c r="Q263"/>
  <c r="F263"/>
  <c r="W262"/>
  <c r="V262"/>
  <c r="Q262"/>
  <c r="F262"/>
  <c r="W261"/>
  <c r="V261"/>
  <c r="Q261"/>
  <c r="F261"/>
  <c r="W260"/>
  <c r="V260"/>
  <c r="Q260"/>
  <c r="F260"/>
  <c r="W259"/>
  <c r="V259"/>
  <c r="Q259"/>
  <c r="F259"/>
  <c r="W258"/>
  <c r="F258"/>
  <c r="W257"/>
  <c r="V257"/>
  <c r="Q257"/>
  <c r="F257"/>
  <c r="W256"/>
  <c r="V256"/>
  <c r="Q256"/>
  <c r="F256"/>
  <c r="W255"/>
  <c r="V255"/>
  <c r="Q255"/>
  <c r="F255"/>
  <c r="W254"/>
  <c r="V254"/>
  <c r="Q254"/>
  <c r="F254"/>
  <c r="W253"/>
  <c r="V253"/>
  <c r="Q253"/>
  <c r="F253"/>
  <c r="W252"/>
  <c r="V252"/>
  <c r="Q252"/>
  <c r="F252"/>
  <c r="W251"/>
  <c r="V251"/>
  <c r="Q251"/>
  <c r="F251"/>
  <c r="W250"/>
  <c r="V250"/>
  <c r="Q250"/>
  <c r="F250"/>
  <c r="W249"/>
  <c r="V249"/>
  <c r="Q249"/>
  <c r="F249"/>
  <c r="W248"/>
  <c r="V248"/>
  <c r="Q248"/>
  <c r="F248"/>
  <c r="W247"/>
  <c r="V247"/>
  <c r="Q247"/>
  <c r="F247"/>
  <c r="W246"/>
  <c r="V246"/>
  <c r="Q246"/>
  <c r="F246"/>
  <c r="W245"/>
  <c r="V245"/>
  <c r="Q245"/>
  <c r="F245"/>
  <c r="W244"/>
  <c r="V244"/>
  <c r="Q244"/>
  <c r="F244"/>
  <c r="W243"/>
  <c r="V243"/>
  <c r="Q243"/>
  <c r="F243"/>
  <c r="W242"/>
  <c r="V242"/>
  <c r="Q242"/>
  <c r="F242"/>
  <c r="W241"/>
  <c r="V241"/>
  <c r="Q241"/>
  <c r="F241"/>
  <c r="W240"/>
  <c r="V240"/>
  <c r="Q240"/>
  <c r="F240"/>
  <c r="W239"/>
  <c r="V239"/>
  <c r="Q239"/>
  <c r="F239"/>
  <c r="W238"/>
  <c r="V238"/>
  <c r="Q238"/>
  <c r="F238"/>
  <c r="W237"/>
  <c r="V237"/>
  <c r="Q237"/>
  <c r="F237"/>
  <c r="W236"/>
  <c r="V236"/>
  <c r="Q236"/>
  <c r="F236"/>
  <c r="W235"/>
  <c r="V235"/>
  <c r="Q235"/>
  <c r="F235"/>
  <c r="W234"/>
  <c r="V234"/>
  <c r="Q234"/>
  <c r="F234"/>
  <c r="W233"/>
  <c r="V233"/>
  <c r="Q233"/>
  <c r="F233"/>
  <c r="W232"/>
  <c r="V232"/>
  <c r="Q232"/>
  <c r="F232"/>
  <c r="W231"/>
  <c r="V231"/>
  <c r="Q231"/>
  <c r="F231"/>
  <c r="W230"/>
  <c r="V230"/>
  <c r="Q230"/>
  <c r="F230"/>
  <c r="W229"/>
  <c r="V229"/>
  <c r="Q229"/>
  <c r="F229"/>
  <c r="W228"/>
  <c r="V228"/>
  <c r="Q228"/>
  <c r="F228"/>
  <c r="W227"/>
  <c r="V227"/>
  <c r="Q227"/>
  <c r="F227"/>
  <c r="W226"/>
  <c r="V226"/>
  <c r="Q226"/>
  <c r="F226"/>
  <c r="W225"/>
  <c r="V225"/>
  <c r="Q225"/>
  <c r="F225"/>
  <c r="W224"/>
  <c r="V224"/>
  <c r="Q224"/>
  <c r="F224"/>
  <c r="W223"/>
  <c r="V223"/>
  <c r="Q223"/>
  <c r="F223"/>
  <c r="W222"/>
  <c r="V222"/>
  <c r="Q222"/>
  <c r="F222"/>
  <c r="W221"/>
  <c r="V221"/>
  <c r="Q221"/>
  <c r="F221"/>
  <c r="W220"/>
  <c r="V220"/>
  <c r="Q220"/>
  <c r="F220"/>
  <c r="W219"/>
  <c r="V219"/>
  <c r="Q219"/>
  <c r="F219"/>
  <c r="W218"/>
  <c r="V218"/>
  <c r="Q218"/>
  <c r="F218"/>
  <c r="W217"/>
  <c r="V217"/>
  <c r="Q217"/>
  <c r="F217"/>
  <c r="W216"/>
  <c r="V216"/>
  <c r="Q216"/>
  <c r="F216"/>
  <c r="W215"/>
  <c r="V215"/>
  <c r="Q215"/>
  <c r="F215"/>
  <c r="W214"/>
  <c r="V214"/>
  <c r="Q214"/>
  <c r="F214"/>
  <c r="W213"/>
  <c r="V213"/>
  <c r="Q213"/>
  <c r="F213"/>
  <c r="W212"/>
  <c r="V212"/>
  <c r="Q212"/>
  <c r="F212"/>
  <c r="W211"/>
  <c r="V211"/>
  <c r="Q211"/>
  <c r="F211"/>
  <c r="W210"/>
  <c r="V210"/>
  <c r="Q210"/>
  <c r="F210"/>
  <c r="W209"/>
  <c r="V209"/>
  <c r="Q209"/>
  <c r="F209"/>
  <c r="W208"/>
  <c r="V208"/>
  <c r="Q208"/>
  <c r="F208"/>
  <c r="W207"/>
  <c r="V207"/>
  <c r="Q207"/>
  <c r="F207"/>
  <c r="W206"/>
  <c r="V206"/>
  <c r="Q206"/>
  <c r="F206"/>
  <c r="W205"/>
  <c r="V205"/>
  <c r="Q205"/>
  <c r="F205"/>
  <c r="W204"/>
  <c r="V204"/>
  <c r="Q204"/>
  <c r="F204"/>
  <c r="W203"/>
  <c r="V203"/>
  <c r="Q203"/>
  <c r="F203"/>
  <c r="W202"/>
  <c r="V202"/>
  <c r="Q202"/>
  <c r="F202"/>
  <c r="W201"/>
  <c r="V201"/>
  <c r="Q201"/>
  <c r="F201"/>
  <c r="W200"/>
  <c r="V200"/>
  <c r="Q200"/>
  <c r="F200"/>
  <c r="W199"/>
  <c r="V199"/>
  <c r="Q199"/>
  <c r="F199"/>
  <c r="W198"/>
  <c r="V198"/>
  <c r="Q198"/>
  <c r="F198"/>
  <c r="W197"/>
  <c r="V197"/>
  <c r="Q197"/>
  <c r="F197"/>
  <c r="W196"/>
  <c r="V196"/>
  <c r="Q196"/>
  <c r="F196"/>
  <c r="W195"/>
  <c r="V195"/>
  <c r="Q195"/>
  <c r="F195"/>
  <c r="W194"/>
  <c r="V194"/>
  <c r="Q194"/>
  <c r="F194"/>
  <c r="W193"/>
  <c r="V193"/>
  <c r="Q193"/>
  <c r="F193"/>
  <c r="W192"/>
  <c r="V192"/>
  <c r="Q192"/>
  <c r="F192"/>
  <c r="W191"/>
  <c r="V191"/>
  <c r="Q191"/>
  <c r="F191"/>
  <c r="W190"/>
  <c r="V190"/>
  <c r="Q190"/>
  <c r="F190"/>
  <c r="W189"/>
  <c r="V189"/>
  <c r="Q189"/>
  <c r="F189"/>
  <c r="W188"/>
  <c r="V188"/>
  <c r="Q188"/>
  <c r="F188"/>
  <c r="W187"/>
  <c r="V187"/>
  <c r="Q187"/>
  <c r="F187"/>
  <c r="W186"/>
  <c r="V186"/>
  <c r="Q186"/>
  <c r="F186"/>
  <c r="W185"/>
  <c r="V185"/>
  <c r="Q185"/>
  <c r="F185"/>
  <c r="A185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W184"/>
  <c r="W183"/>
  <c r="W182"/>
  <c r="V182"/>
  <c r="Q182"/>
  <c r="F182"/>
  <c r="W181"/>
  <c r="V181"/>
  <c r="Q181"/>
  <c r="F181"/>
  <c r="W179"/>
  <c r="V179"/>
  <c r="Q179"/>
  <c r="F179"/>
  <c r="W178"/>
  <c r="V178"/>
  <c r="Q178"/>
  <c r="F178"/>
  <c r="W177"/>
  <c r="V177"/>
  <c r="Q177"/>
  <c r="F177"/>
  <c r="W176"/>
  <c r="V176"/>
  <c r="Q176"/>
  <c r="F176"/>
  <c r="W175"/>
  <c r="V175"/>
  <c r="Q175"/>
  <c r="F175"/>
  <c r="W173"/>
  <c r="V173"/>
  <c r="Q173"/>
  <c r="F173"/>
  <c r="W172"/>
  <c r="V172"/>
  <c r="Q172"/>
  <c r="F172"/>
  <c r="W171"/>
  <c r="V171"/>
  <c r="Q171"/>
  <c r="F171"/>
  <c r="W170"/>
  <c r="V170"/>
  <c r="Q170"/>
  <c r="F170"/>
  <c r="W169"/>
  <c r="V169"/>
  <c r="Q169"/>
  <c r="F169"/>
  <c r="W168"/>
  <c r="V168"/>
  <c r="Q168"/>
  <c r="F168"/>
  <c r="W167"/>
  <c r="V167"/>
  <c r="Q167"/>
  <c r="F167"/>
  <c r="W166"/>
  <c r="V166"/>
  <c r="Q166"/>
  <c r="F166"/>
  <c r="W165"/>
  <c r="V165"/>
  <c r="Q165"/>
  <c r="F165"/>
  <c r="W164"/>
  <c r="V164"/>
  <c r="Q164"/>
  <c r="F164"/>
  <c r="W163"/>
  <c r="V163"/>
  <c r="Q163"/>
  <c r="F163"/>
  <c r="W162"/>
  <c r="V162"/>
  <c r="Q162"/>
  <c r="F162"/>
  <c r="W161"/>
  <c r="V161"/>
  <c r="Q161"/>
  <c r="F161"/>
  <c r="W160"/>
  <c r="V160"/>
  <c r="Q160"/>
  <c r="F160"/>
  <c r="W159"/>
  <c r="V159"/>
  <c r="Q159"/>
  <c r="F159"/>
  <c r="W158"/>
  <c r="V158"/>
  <c r="Q158"/>
  <c r="F158"/>
  <c r="W157"/>
  <c r="V157"/>
  <c r="Q157"/>
  <c r="F157"/>
  <c r="W156"/>
  <c r="V156"/>
  <c r="Q156"/>
  <c r="F156"/>
  <c r="W155"/>
  <c r="V155"/>
  <c r="Q155"/>
  <c r="F155"/>
  <c r="W154"/>
  <c r="V154"/>
  <c r="Q154"/>
  <c r="F154"/>
  <c r="W153"/>
  <c r="V153"/>
  <c r="Q153"/>
  <c r="F153"/>
  <c r="W152"/>
  <c r="V152"/>
  <c r="Q152"/>
  <c r="F152"/>
  <c r="W151"/>
  <c r="F151"/>
  <c r="W150"/>
  <c r="W149"/>
  <c r="V149"/>
  <c r="Q149"/>
  <c r="F149"/>
  <c r="W148"/>
  <c r="V148"/>
  <c r="Q148"/>
  <c r="F148"/>
  <c r="A148"/>
  <c r="A149" s="1"/>
  <c r="W147"/>
  <c r="W146"/>
  <c r="W145"/>
  <c r="V145"/>
  <c r="Q145"/>
  <c r="F145"/>
  <c r="W144"/>
  <c r="V144"/>
  <c r="Q144"/>
  <c r="F144"/>
  <c r="W143"/>
  <c r="V143"/>
  <c r="Q143"/>
  <c r="F143"/>
  <c r="W142"/>
  <c r="V142"/>
  <c r="Q142"/>
  <c r="F142"/>
  <c r="W141"/>
  <c r="V141"/>
  <c r="Q141"/>
  <c r="F141"/>
  <c r="W140"/>
  <c r="V140"/>
  <c r="Q140"/>
  <c r="F140"/>
  <c r="W139"/>
  <c r="V139"/>
  <c r="Q139"/>
  <c r="F139"/>
  <c r="W138"/>
  <c r="W137"/>
  <c r="W136"/>
  <c r="W135"/>
  <c r="V135"/>
  <c r="Q135"/>
  <c r="F135"/>
  <c r="A135"/>
  <c r="W134"/>
  <c r="F134"/>
  <c r="W133"/>
  <c r="V133"/>
  <c r="Q133"/>
  <c r="F133"/>
  <c r="W132"/>
  <c r="V132"/>
  <c r="Q132"/>
  <c r="F132"/>
  <c r="W131"/>
  <c r="V131"/>
  <c r="Q131"/>
  <c r="F131"/>
  <c r="A131"/>
  <c r="A132" s="1"/>
  <c r="A133" s="1"/>
  <c r="W130"/>
  <c r="F130"/>
  <c r="W129"/>
  <c r="V129"/>
  <c r="Q129"/>
  <c r="F129"/>
  <c r="W128"/>
  <c r="V128"/>
  <c r="Q128"/>
  <c r="F128"/>
  <c r="W127"/>
  <c r="V127"/>
  <c r="Q127"/>
  <c r="F127"/>
  <c r="W126"/>
  <c r="V126"/>
  <c r="Q126"/>
  <c r="F126"/>
  <c r="W125"/>
  <c r="V125"/>
  <c r="Q125"/>
  <c r="F125"/>
  <c r="W124"/>
  <c r="W123"/>
  <c r="V123"/>
  <c r="Q123"/>
  <c r="F123"/>
  <c r="W122"/>
  <c r="V122"/>
  <c r="Q122"/>
  <c r="F122"/>
  <c r="W121"/>
  <c r="V121"/>
  <c r="Q121"/>
  <c r="F121"/>
  <c r="W120"/>
  <c r="V120"/>
  <c r="Q120"/>
  <c r="F120"/>
  <c r="W119"/>
  <c r="V119"/>
  <c r="Q119"/>
  <c r="F119"/>
  <c r="W118"/>
  <c r="V118"/>
  <c r="Q118"/>
  <c r="F118"/>
  <c r="W117"/>
  <c r="V117"/>
  <c r="Q117"/>
  <c r="F117"/>
  <c r="W116"/>
  <c r="V116"/>
  <c r="Q116"/>
  <c r="F116"/>
  <c r="W115"/>
  <c r="V115"/>
  <c r="Q115"/>
  <c r="F115"/>
  <c r="W114"/>
  <c r="V114"/>
  <c r="Q114"/>
  <c r="F114"/>
  <c r="W113"/>
  <c r="V113"/>
  <c r="Q113"/>
  <c r="F113"/>
  <c r="W112"/>
  <c r="V112"/>
  <c r="Q112"/>
  <c r="F112"/>
  <c r="W111"/>
  <c r="V111"/>
  <c r="Q111"/>
  <c r="F111"/>
  <c r="W110"/>
  <c r="V110"/>
  <c r="Q110"/>
  <c r="F110"/>
  <c r="W109"/>
  <c r="V109"/>
  <c r="Q109"/>
  <c r="F109"/>
  <c r="W108"/>
  <c r="V108"/>
  <c r="Q108"/>
  <c r="F108"/>
  <c r="W107"/>
  <c r="V107"/>
  <c r="Q107"/>
  <c r="F107"/>
  <c r="W106"/>
  <c r="V106"/>
  <c r="Q106"/>
  <c r="F106"/>
  <c r="W105"/>
  <c r="V105"/>
  <c r="Q105"/>
  <c r="F105"/>
  <c r="W104"/>
  <c r="V104"/>
  <c r="Q104"/>
  <c r="F104"/>
  <c r="W103"/>
  <c r="V103"/>
  <c r="Q103"/>
  <c r="F103"/>
  <c r="W102"/>
  <c r="V102"/>
  <c r="Q102"/>
  <c r="F102"/>
  <c r="W101"/>
  <c r="V101"/>
  <c r="Q101"/>
  <c r="F101"/>
  <c r="W100"/>
  <c r="V100"/>
  <c r="Q100"/>
  <c r="F100"/>
  <c r="W99"/>
  <c r="V99"/>
  <c r="Q99"/>
  <c r="F99"/>
  <c r="W98"/>
  <c r="V98"/>
  <c r="Q98"/>
  <c r="F98"/>
  <c r="W97"/>
  <c r="V97"/>
  <c r="Q97"/>
  <c r="F97"/>
  <c r="W96"/>
  <c r="V96"/>
  <c r="Q96"/>
  <c r="F96"/>
  <c r="W95"/>
  <c r="V95"/>
  <c r="Q95"/>
  <c r="F95"/>
  <c r="W94"/>
  <c r="V94"/>
  <c r="Q94"/>
  <c r="F94"/>
  <c r="W93"/>
  <c r="V93"/>
  <c r="Q93"/>
  <c r="F93"/>
  <c r="W92"/>
  <c r="V92"/>
  <c r="Q92"/>
  <c r="F92"/>
  <c r="W91"/>
  <c r="V91"/>
  <c r="Q91"/>
  <c r="F91"/>
  <c r="W90"/>
  <c r="V90"/>
  <c r="Q90"/>
  <c r="F90"/>
  <c r="W89"/>
  <c r="V89"/>
  <c r="Q89"/>
  <c r="F89"/>
  <c r="W88"/>
  <c r="V88"/>
  <c r="Q88"/>
  <c r="F88"/>
  <c r="W87"/>
  <c r="V87"/>
  <c r="Q87"/>
  <c r="F87"/>
  <c r="W86"/>
  <c r="V86"/>
  <c r="Q86"/>
  <c r="F86"/>
  <c r="W85"/>
  <c r="V85"/>
  <c r="Q85"/>
  <c r="F85"/>
  <c r="W84"/>
  <c r="V84"/>
  <c r="Q84"/>
  <c r="F84"/>
  <c r="W83"/>
  <c r="V83"/>
  <c r="Q83"/>
  <c r="F83"/>
  <c r="W82"/>
  <c r="V82"/>
  <c r="Q82"/>
  <c r="F82"/>
  <c r="W81"/>
  <c r="V81"/>
  <c r="Q81"/>
  <c r="F81"/>
  <c r="W80"/>
  <c r="V80"/>
  <c r="Q80"/>
  <c r="F80"/>
  <c r="W79"/>
  <c r="V79"/>
  <c r="Q79"/>
  <c r="F79"/>
  <c r="W78"/>
  <c r="V78"/>
  <c r="Q78"/>
  <c r="F78"/>
  <c r="W77"/>
  <c r="V77"/>
  <c r="Q77"/>
  <c r="F77"/>
  <c r="W76"/>
  <c r="V76"/>
  <c r="Q76"/>
  <c r="F76"/>
  <c r="W75"/>
  <c r="V75"/>
  <c r="Q75"/>
  <c r="F75"/>
  <c r="W74"/>
  <c r="V74"/>
  <c r="Q74"/>
  <c r="F74"/>
  <c r="W73"/>
  <c r="V73"/>
  <c r="Q73"/>
  <c r="F73"/>
  <c r="W72"/>
  <c r="V72"/>
  <c r="Q72"/>
  <c r="F72"/>
  <c r="W71"/>
  <c r="V71"/>
  <c r="Q71"/>
  <c r="F71"/>
  <c r="W70"/>
  <c r="V70"/>
  <c r="Q70"/>
  <c r="F70"/>
  <c r="W69"/>
  <c r="V69"/>
  <c r="Q69"/>
  <c r="F69"/>
  <c r="W68"/>
  <c r="V68"/>
  <c r="Q68"/>
  <c r="F68"/>
  <c r="W67"/>
  <c r="V67"/>
  <c r="Q67"/>
  <c r="F67"/>
  <c r="W66"/>
  <c r="V66"/>
  <c r="Q66"/>
  <c r="F66"/>
  <c r="W65"/>
  <c r="V65"/>
  <c r="Q65"/>
  <c r="F65"/>
  <c r="W64"/>
  <c r="V64"/>
  <c r="Q64"/>
  <c r="F64"/>
  <c r="W63"/>
  <c r="V63"/>
  <c r="Q63"/>
  <c r="F63"/>
  <c r="W62"/>
  <c r="V62"/>
  <c r="Q62"/>
  <c r="F62"/>
  <c r="W61"/>
  <c r="V61"/>
  <c r="Q61"/>
  <c r="F61"/>
  <c r="W60"/>
  <c r="V60"/>
  <c r="Q60"/>
  <c r="F60"/>
  <c r="W59"/>
  <c r="V59"/>
  <c r="Q59"/>
  <c r="F59"/>
  <c r="W58"/>
  <c r="V58"/>
  <c r="Q58"/>
  <c r="F58"/>
  <c r="W57"/>
  <c r="V57"/>
  <c r="Q57"/>
  <c r="F57"/>
  <c r="W56"/>
  <c r="V56"/>
  <c r="Q56"/>
  <c r="F56"/>
  <c r="W55"/>
  <c r="V55"/>
  <c r="Q55"/>
  <c r="F55"/>
  <c r="W54"/>
  <c r="V54"/>
  <c r="Q54"/>
  <c r="F54"/>
  <c r="W53"/>
  <c r="V53"/>
  <c r="Q53"/>
  <c r="F53"/>
  <c r="W52"/>
  <c r="V52"/>
  <c r="Q52"/>
  <c r="F52"/>
  <c r="W51"/>
  <c r="V51"/>
  <c r="Q51"/>
  <c r="F51"/>
  <c r="W50"/>
  <c r="V50"/>
  <c r="Q50"/>
  <c r="F50"/>
  <c r="W49"/>
  <c r="V49"/>
  <c r="Q49"/>
  <c r="F49"/>
  <c r="W48"/>
  <c r="V48"/>
  <c r="Q48"/>
  <c r="F48"/>
  <c r="W47"/>
  <c r="V47"/>
  <c r="Q47"/>
  <c r="F47"/>
  <c r="W46"/>
  <c r="V46"/>
  <c r="Q46"/>
  <c r="F46"/>
  <c r="W45"/>
  <c r="V45"/>
  <c r="Q45"/>
  <c r="F45"/>
  <c r="W44"/>
  <c r="V44"/>
  <c r="Q44"/>
  <c r="F44"/>
  <c r="W43"/>
  <c r="V43"/>
  <c r="Q43"/>
  <c r="F43"/>
  <c r="W42"/>
  <c r="V42"/>
  <c r="Q42"/>
  <c r="F42"/>
  <c r="W41"/>
  <c r="V41"/>
  <c r="Q41"/>
  <c r="F41"/>
  <c r="W40"/>
  <c r="V40"/>
  <c r="Q40"/>
  <c r="F40"/>
  <c r="W39"/>
  <c r="V39"/>
  <c r="Q39"/>
  <c r="F39"/>
  <c r="W38"/>
  <c r="V38"/>
  <c r="Q38"/>
  <c r="F38"/>
  <c r="W37"/>
  <c r="V37"/>
  <c r="Q37"/>
  <c r="F37"/>
  <c r="W35"/>
  <c r="V35"/>
  <c r="Q35"/>
  <c r="F35"/>
  <c r="O23"/>
  <c r="N23"/>
  <c r="E1"/>
  <c r="C1"/>
  <c r="Q457" l="1"/>
  <c r="P457"/>
  <c r="P477"/>
  <c r="Q477"/>
  <c r="P556"/>
  <c r="Q556"/>
  <c r="Q452"/>
  <c r="P452"/>
  <c r="Q540"/>
  <c r="P540"/>
  <c r="P485"/>
  <c r="Q485"/>
  <c r="Q467"/>
  <c r="P467"/>
  <c r="Q504"/>
  <c r="P504"/>
  <c r="Q516"/>
  <c r="P516"/>
  <c r="Q431"/>
  <c r="P431"/>
  <c r="Q444"/>
  <c r="P444"/>
  <c r="Q447"/>
  <c r="P447"/>
  <c r="Q533"/>
  <c r="P533"/>
  <c r="Q542"/>
  <c r="Q552"/>
  <c r="Q487"/>
  <c r="P487"/>
  <c r="Q490"/>
  <c r="P490"/>
  <c r="Q524"/>
  <c r="Q572"/>
  <c r="P572"/>
  <c r="Q438"/>
  <c r="P438"/>
  <c r="Q496"/>
  <c r="P496"/>
  <c r="Q547"/>
  <c r="P547"/>
  <c r="Q576"/>
  <c r="P576"/>
  <c r="Q583"/>
  <c r="P583"/>
  <c r="Q586"/>
  <c r="P586"/>
  <c r="Q595"/>
  <c r="P595"/>
  <c r="Q453"/>
  <c r="P453"/>
  <c r="Q458"/>
  <c r="P458"/>
  <c r="Q463"/>
  <c r="P463"/>
  <c r="Q532"/>
  <c r="P532"/>
  <c r="Q468"/>
  <c r="P468"/>
  <c r="Q489"/>
  <c r="Q493"/>
  <c r="Q508"/>
  <c r="P508"/>
  <c r="Q557"/>
  <c r="P557"/>
  <c r="Q571"/>
  <c r="P571"/>
  <c r="Q588"/>
  <c r="P588"/>
  <c r="Q592"/>
  <c r="P592"/>
  <c r="Q445"/>
  <c r="P445"/>
  <c r="Q475"/>
  <c r="P475"/>
  <c r="Q495"/>
  <c r="P495"/>
  <c r="Q498"/>
  <c r="P498"/>
  <c r="Q519"/>
  <c r="P519"/>
  <c r="Q546"/>
  <c r="P546"/>
  <c r="Q550"/>
  <c r="P550"/>
  <c r="Q575"/>
  <c r="P575"/>
  <c r="Q580"/>
  <c r="P580"/>
  <c r="Q590"/>
  <c r="P590"/>
  <c r="Q594"/>
  <c r="P594"/>
  <c r="P466"/>
  <c r="P474"/>
  <c r="P480"/>
  <c r="P494"/>
  <c r="P525"/>
  <c r="P531"/>
  <c r="P539"/>
  <c r="P560"/>
  <c r="P570"/>
  <c r="P574"/>
  <c r="P589"/>
  <c r="P593"/>
  <c r="P597"/>
  <c r="Q598" l="1"/>
</calcChain>
</file>

<file path=xl/sharedStrings.xml><?xml version="1.0" encoding="utf-8"?>
<sst xmlns="http://schemas.openxmlformats.org/spreadsheetml/2006/main" count="4774" uniqueCount="1869">
  <si>
    <t>FG</t>
  </si>
  <si>
    <t>код пользователя</t>
  </si>
  <si>
    <t>код клиента (85.…)</t>
  </si>
  <si>
    <t>Выбрать сектор</t>
  </si>
  <si>
    <t>выбрать клиента</t>
  </si>
  <si>
    <t>Подразделение профессиональной продукции</t>
  </si>
  <si>
    <t>Наименование</t>
  </si>
  <si>
    <t>Шт в заказе</t>
  </si>
  <si>
    <t>МИНИМАЛЬНАЯ СУММА ЗАКАЗА 12 000 РУБ БЕЗ НДС</t>
  </si>
  <si>
    <t>Цены указаны в рублях</t>
  </si>
  <si>
    <t>Протокол согласования свободных отпускных цен на парфюмерно-косметическую продукцию</t>
  </si>
  <si>
    <t>ЗАО "Л`OРЕАЛЬ"</t>
  </si>
  <si>
    <t>Покупатель:</t>
  </si>
  <si>
    <t>Служба клиентов L`Oréal Professionnel и Kérastase</t>
  </si>
  <si>
    <t>Адрес</t>
  </si>
  <si>
    <t>ПОКУПАТЕЛЯ:</t>
  </si>
  <si>
    <t>VRP</t>
  </si>
  <si>
    <t>ЦЕНЫ УТВЕРЖДАЮ</t>
  </si>
  <si>
    <t>Вид оплаты заказа:</t>
  </si>
  <si>
    <t>ГЕН.ДИРЕКТОР ЗАО "Л`ОРЕАЛЬ" К.Кавикьоли</t>
  </si>
  <si>
    <t>Дата поставки</t>
  </si>
  <si>
    <t>для информации</t>
  </si>
  <si>
    <t>дополнительная информация</t>
  </si>
  <si>
    <t>Артикул</t>
  </si>
  <si>
    <t>Минимальная упаковка</t>
  </si>
  <si>
    <t>Кол-во упаковок</t>
  </si>
  <si>
    <t>Кол-во штук</t>
  </si>
  <si>
    <t>ABC</t>
  </si>
  <si>
    <t>Вес, kg</t>
  </si>
  <si>
    <t>KAR</t>
  </si>
  <si>
    <t>COU</t>
  </si>
  <si>
    <t>PAL</t>
  </si>
  <si>
    <t>НДС</t>
  </si>
  <si>
    <t>Цена за ед. с НДС</t>
  </si>
  <si>
    <t>СУММА</t>
  </si>
  <si>
    <t>Штрих-код</t>
  </si>
  <si>
    <t>Aerozol Level</t>
  </si>
  <si>
    <t>Общий вес, kg</t>
  </si>
  <si>
    <t>Кол-во паллет</t>
  </si>
  <si>
    <t>Статус</t>
  </si>
  <si>
    <t>Канал</t>
  </si>
  <si>
    <t>Out of protocol</t>
  </si>
  <si>
    <t>ТИП</t>
  </si>
  <si>
    <t/>
  </si>
  <si>
    <t>C</t>
  </si>
  <si>
    <t>Non Aerosol</t>
  </si>
  <si>
    <t>Tech</t>
  </si>
  <si>
    <t>B</t>
  </si>
  <si>
    <t>A</t>
  </si>
  <si>
    <t>Aerosol Level 1</t>
  </si>
  <si>
    <t>Retail</t>
  </si>
  <si>
    <t xml:space="preserve"> </t>
  </si>
  <si>
    <t>Pillars</t>
  </si>
  <si>
    <t>ИНОА</t>
  </si>
  <si>
    <t>L`ORÉAL PROFESSIONNEL</t>
  </si>
  <si>
    <t>ЛП СЭ Абсолют Рэпеер золотая маска 250мл</t>
  </si>
  <si>
    <t>МАЖИРЕЛЬ</t>
  </si>
  <si>
    <t>ЛП СЭ Абсолют Рэпеер масло 10-in-1 90 мл</t>
  </si>
  <si>
    <t>ДИА</t>
  </si>
  <si>
    <t>ЛП СЭ Витамино С шампунь 300 мл</t>
  </si>
  <si>
    <t xml:space="preserve">ЛП СЭ Витамино C спрей 10-1 190мл </t>
  </si>
  <si>
    <t xml:space="preserve">ЛП СЭ Про Лонгер шампунь 300 мл </t>
  </si>
  <si>
    <t>ЛП СЭ Про Лонгер см.уход 200 мл</t>
  </si>
  <si>
    <t>ЛП СЭ МЕТАЛ ДЕТОКС шампунь 300 мл</t>
  </si>
  <si>
    <t>ЛП СЭ МЕТАЛ ДЕТОКС маска 250 мл</t>
  </si>
  <si>
    <t>Россия, 119180, Москва, 4-й Голутвинский пер., д. 1/8, стр. 1 - 2</t>
  </si>
  <si>
    <t>783-37-29</t>
  </si>
  <si>
    <t>ЗАО "Л`OРЕАЛЬ" (стандарт)</t>
  </si>
  <si>
    <t>Горячая линия службы обучения L`Oréal Professionnel</t>
  </si>
  <si>
    <t>Электронный адрес L`Oreal Professionnel в России</t>
  </si>
  <si>
    <t>salon@ru.loreal.com</t>
  </si>
  <si>
    <t>НАЛИЧНЫЕ</t>
  </si>
  <si>
    <t>КРЕДИТНЫЙ ЗА НАЛ</t>
  </si>
  <si>
    <t>Цена за единицу без НДС</t>
  </si>
  <si>
    <r>
      <t>Рекомендованная цена в салоне</t>
    </r>
    <r>
      <rPr>
        <sz val="16"/>
        <color rgb="FFFF0000"/>
        <rFont val="Arial Cyr"/>
        <charset val="204"/>
      </rPr>
      <t>**</t>
    </r>
  </si>
  <si>
    <t>Сертификаты</t>
  </si>
  <si>
    <t>ПИЛЛАРЫ</t>
  </si>
  <si>
    <t>L'Oréal Professionnel</t>
  </si>
  <si>
    <t>ОТТЕНОК ТОП-30</t>
  </si>
  <si>
    <t>ЛП ИНОА 6.8 60 гр</t>
  </si>
  <si>
    <t>ЛП ИНОА 7.1 60 гр</t>
  </si>
  <si>
    <r>
      <t>ИНОА ODS</t>
    </r>
    <r>
      <rPr>
        <b/>
        <vertAlign val="superscript"/>
        <sz val="20"/>
        <rFont val="Century Gothic"/>
        <family val="2"/>
        <charset val="204"/>
      </rPr>
      <t>2</t>
    </r>
    <r>
      <rPr>
        <b/>
        <sz val="20"/>
        <rFont val="Century Gothic"/>
        <family val="2"/>
        <charset val="204"/>
      </rPr>
      <t xml:space="preserve"> ОКСИДЕНТ ОБОГАЩЕННЫЙ 1000 мл</t>
    </r>
  </si>
  <si>
    <r>
      <t>ЛП ИНОА ODS</t>
    </r>
    <r>
      <rPr>
        <vertAlign val="superscript"/>
        <sz val="16"/>
        <color indexed="8"/>
        <rFont val="Century Gothic"/>
        <family val="2"/>
        <charset val="204"/>
      </rPr>
      <t>2</t>
    </r>
    <r>
      <rPr>
        <sz val="16"/>
        <color indexed="8"/>
        <rFont val="Century Gothic"/>
        <family val="2"/>
        <charset val="204"/>
      </rPr>
      <t xml:space="preserve"> ОКСИДЕНТ 3% (10 волюм) 1 л</t>
    </r>
  </si>
  <si>
    <t>3474630417762</t>
  </si>
  <si>
    <t>RU.77.99.37.001.E.000092.01.14</t>
  </si>
  <si>
    <r>
      <t>ЛП ИНОА ODS</t>
    </r>
    <r>
      <rPr>
        <vertAlign val="superscript"/>
        <sz val="16"/>
        <color indexed="8"/>
        <rFont val="Century Gothic"/>
        <family val="2"/>
        <charset val="204"/>
      </rPr>
      <t>2</t>
    </r>
    <r>
      <rPr>
        <sz val="16"/>
        <color indexed="8"/>
        <rFont val="Century Gothic"/>
        <family val="2"/>
        <charset val="204"/>
      </rPr>
      <t xml:space="preserve"> ОКСИДЕНТ 6% (20 волюм) 1 л</t>
    </r>
  </si>
  <si>
    <t>3474630417830</t>
  </si>
  <si>
    <t>RU.77.99.37.001.E.008710.10.13</t>
  </si>
  <si>
    <r>
      <t>ЛП ИНОА ODS</t>
    </r>
    <r>
      <rPr>
        <vertAlign val="superscript"/>
        <sz val="16"/>
        <color indexed="8"/>
        <rFont val="Century Gothic"/>
        <family val="2"/>
        <charset val="204"/>
      </rPr>
      <t>2</t>
    </r>
    <r>
      <rPr>
        <sz val="16"/>
        <color indexed="8"/>
        <rFont val="Century Gothic"/>
        <family val="2"/>
        <charset val="204"/>
      </rPr>
      <t xml:space="preserve"> ОКСИДЕНТ 9% (30 волюм) 1 л</t>
    </r>
  </si>
  <si>
    <t>3474630417908</t>
  </si>
  <si>
    <t>ТЕХНИЧЕСКИЙ ШАМПУНЬ ИНОА ПОСТ 1500 мл</t>
  </si>
  <si>
    <t>ЛП ИНОА ПОСТ ШАМПУНЬ 1500 мл</t>
  </si>
  <si>
    <t>3474637061937</t>
  </si>
  <si>
    <t>ЕАЭС N RU Д-FR.РА02.В.81980/22</t>
  </si>
  <si>
    <t xml:space="preserve">ГАММА МАЖИРЕЛЬ </t>
  </si>
  <si>
    <t xml:space="preserve">Суперосветляющая краска-крем МАЖИРЕЛЬ ХАЙ ЛИФТ Ionène G и Incell, тюбик 50 мл
</t>
  </si>
  <si>
    <t xml:space="preserve">Кристально чистые и стойкие оттенки блонд. 
Мощность осветления до 4,5 уровней тона, не предназначен для покрытия седины, но можно использовать на волосах с низким процентом седины (до 30%).  </t>
  </si>
  <si>
    <t>ЛП МАЖИРЕЛЬ ХЛ ПЕПЕЛЬНЫЙ 50 мл</t>
  </si>
  <si>
    <t>E1407602</t>
  </si>
  <si>
    <t>3474630691834</t>
  </si>
  <si>
    <t>RU.77.99.29.001.E.004267.02.15</t>
  </si>
  <si>
    <t>ЛП МАЖИРЕЛЬ ХЛ ГЛУБОКИЙ ПЕПЕЛЬНЫЙ 50мл</t>
  </si>
  <si>
    <t>E1407902</t>
  </si>
  <si>
    <t>3474630691933</t>
  </si>
  <si>
    <t>ЛП МАЖИРЕЛЬ ХЛ ПЕРЛАМУТРОВЫЙ 50 мл</t>
  </si>
  <si>
    <t>E1408202</t>
  </si>
  <si>
    <t>3474630692039</t>
  </si>
  <si>
    <t>ЛП МАЖИРЕЛЬ ХЛ НЕЙТРАЛЬНЫЙ 50 мл</t>
  </si>
  <si>
    <t>E1407302</t>
  </si>
  <si>
    <t>3474630691735</t>
  </si>
  <si>
    <t>ЛП МАЖИРЕЛЬ ХЛ ПЕПЕЛЬНО-ЗОЛОТИСТЫЙ 50мл</t>
  </si>
  <si>
    <t>E1409402</t>
  </si>
  <si>
    <t>3474630692435</t>
  </si>
  <si>
    <t>RU.77.99.29.001.E.003757.02.15</t>
  </si>
  <si>
    <t>ЛП МАЖИРЕЛЬ ХЛ ПЕРЛАМ.-ПЕПЕЛ. 50 мл</t>
  </si>
  <si>
    <t>E2584601</t>
  </si>
  <si>
    <t>3474636586769</t>
  </si>
  <si>
    <t>RU.77.99.29.001.E.002393.06.18</t>
  </si>
  <si>
    <t xml:space="preserve">Суперосветляющая краска-крем МАЖИБЛОНД УЛЬТРА Ionène G и Incell с формулой Neutra B, тюбик 50 мл
</t>
  </si>
  <si>
    <t xml:space="preserve">Мощность осветления до 4 уровней тона, не предназначен для покрытия седины. Оттенки с буквой S - осветление до 4,5 уровней тона, можно использовать на волосах с низким процентом седины (до 30%).  </t>
  </si>
  <si>
    <t>ЛП МАЖИБЛОНД УЛЬТРА 900S 50 мл</t>
  </si>
  <si>
    <t>E0903202</t>
  </si>
  <si>
    <t>3474630138872</t>
  </si>
  <si>
    <t>RU.77.99.37.001.E.006635.08.13</t>
  </si>
  <si>
    <t>ЛП МАЖИБЛОНД УЛЬТРА 901S 50 мл</t>
  </si>
  <si>
    <t>E0318103</t>
  </si>
  <si>
    <t>3474630139046</t>
  </si>
  <si>
    <t>Краска-крем МАЖИРЕЛЬ КУЛ КАВЕР Ionène G и Incell, тюбик 50 мл. НОВОЕ ВОСПРИЯТИЕ ХОЛОДНЫХ ОТТЕНКОВ ОТ L'OREAL PROFESSIONNEL</t>
  </si>
  <si>
    <t>Мощность осветления до 3-х уровней тона, покрытие 100% седых волос ДАЖЕ БЕЗ СМЕШИВАНИЯ С БАЗОВЫМИ ОТТЕНКАМИ.</t>
  </si>
  <si>
    <t>ЛП МАЖИРЕЛЬ КУЛ КАВЕР 4 50 мл</t>
  </si>
  <si>
    <t>E0871503</t>
  </si>
  <si>
    <t>3474630574748</t>
  </si>
  <si>
    <t>RU.77.99.29.001.E.004527.06.14</t>
  </si>
  <si>
    <t>ЛП МАЖИРЕЛЬ КУЛ КАВЕР 5 50 мл</t>
  </si>
  <si>
    <t>E0871603</t>
  </si>
  <si>
    <t>3474636915620</t>
  </si>
  <si>
    <t>ЛП МАЖИРЕЛЬ КУЛ КАВЕР 5.1 50 мл</t>
  </si>
  <si>
    <t>E0873303</t>
  </si>
  <si>
    <t>3474630575479</t>
  </si>
  <si>
    <t>ЛП МАЖИРЕЛЬ КУЛ КАВЕР 5.18 50 мл</t>
  </si>
  <si>
    <t>E1550602</t>
  </si>
  <si>
    <t>3474630733091</t>
  </si>
  <si>
    <t>RU.77.99.32.001.E.007140.06.15</t>
  </si>
  <si>
    <t>ЛП МАЖИРЕЛЬ КУЛ КАВЕР 6 50 мл</t>
  </si>
  <si>
    <t>E0871703</t>
  </si>
  <si>
    <t>3474636915637</t>
  </si>
  <si>
    <t>ЛП МАЖИРЕЛЬ КУЛ КАВЕР 6.1 50 мл</t>
  </si>
  <si>
    <t>E0873403</t>
  </si>
  <si>
    <t>3474630575516</t>
  </si>
  <si>
    <t>ЛП МАЖИРЕЛЬ КУЛ КАВЕР 6.17 50 мл</t>
  </si>
  <si>
    <t>E1078503</t>
  </si>
  <si>
    <t>3474630667105</t>
  </si>
  <si>
    <t>RU.77.99.29.001.E.012053.12.14</t>
  </si>
  <si>
    <t>ЛП МАЖИРЕЛЬ КУЛ КАВЕР 7 50 мл</t>
  </si>
  <si>
    <t>E0871803</t>
  </si>
  <si>
    <t>3474636915644</t>
  </si>
  <si>
    <t>ЛП МАЖИРЕЛЬ КУЛ КАВЕР 7.1 50 мл</t>
  </si>
  <si>
    <t>E0873503</t>
  </si>
  <si>
    <t>3474630575554</t>
  </si>
  <si>
    <t>ЛП МАЖИРЕЛЬ КУЛ КАВЕР 7.11 50 мл</t>
  </si>
  <si>
    <t>E1077603</t>
  </si>
  <si>
    <t>3474630666801</t>
  </si>
  <si>
    <t>RU.77.99.29.001.E.000445.01.15</t>
  </si>
  <si>
    <t>ЛП МАЖИРЕЛЬ КУЛ КАВЕР 7.17 50 мл</t>
  </si>
  <si>
    <t>E1078703</t>
  </si>
  <si>
    <t>3474630667204</t>
  </si>
  <si>
    <t>RU.77.99.29.001.Е.001040.03.19</t>
  </si>
  <si>
    <t>ЛП МАЖИРЕЛЬ КУЛ КАВЕР 7.18 50 мл</t>
  </si>
  <si>
    <t>E1550802</t>
  </si>
  <si>
    <t>3474630733169</t>
  </si>
  <si>
    <r>
      <t xml:space="preserve">ЛП МАЖИРЕЛЬ КУЛ КАВЕР </t>
    </r>
    <r>
      <rPr>
        <b/>
        <sz val="16"/>
        <rFont val="Century Gothic"/>
        <family val="2"/>
        <charset val="204"/>
      </rPr>
      <t>7.82</t>
    </r>
    <r>
      <rPr>
        <sz val="16"/>
        <rFont val="Century Gothic"/>
        <family val="2"/>
        <charset val="204"/>
      </rPr>
      <t xml:space="preserve"> 50 мл</t>
    </r>
  </si>
  <si>
    <t>E3442400</t>
  </si>
  <si>
    <t>3474636912049</t>
  </si>
  <si>
    <t>RU.77.99.29.001.R.000283.02.21</t>
  </si>
  <si>
    <t>ЛП МАЖИРЕЛЬ КУЛ КАВЕР 8 50 мл</t>
  </si>
  <si>
    <t>E0871903</t>
  </si>
  <si>
    <t>3474630574908</t>
  </si>
  <si>
    <t>ЛП МАЖИРЕЛЬ КУЛ КАВЕР 8.1 50 мл</t>
  </si>
  <si>
    <t>E0873603</t>
  </si>
  <si>
    <t>3474630575592</t>
  </si>
  <si>
    <t>ЛП МАЖИРЕЛЬ КУЛ КАВЕР 8.11 50 мл</t>
  </si>
  <si>
    <t>E1077903</t>
  </si>
  <si>
    <t>3474630666900</t>
  </si>
  <si>
    <t>ЛП МАЖИРЕЛЬ КУЛ КАВЕР 9 50 мл</t>
  </si>
  <si>
    <t>E0872003</t>
  </si>
  <si>
    <t>3474630574946</t>
  </si>
  <si>
    <t>ЛП МАЖИРЕЛЬ КУЛ КАВЕР 9.1 50 мл</t>
  </si>
  <si>
    <t>E0873703</t>
  </si>
  <si>
    <t>3474630575639</t>
  </si>
  <si>
    <t>ЛП МАЖИРЕЛЬ КУЛ КАВЕР 9.11 50 мл</t>
  </si>
  <si>
    <t>E1078203</t>
  </si>
  <si>
    <t>3474630667006</t>
  </si>
  <si>
    <r>
      <t xml:space="preserve">ЛП МАЖИРЕЛЬ КУЛ КАВЕР </t>
    </r>
    <r>
      <rPr>
        <b/>
        <sz val="16"/>
        <color theme="1"/>
        <rFont val="Century Gothic"/>
        <family val="2"/>
        <charset val="204"/>
      </rPr>
      <t>9.82</t>
    </r>
    <r>
      <rPr>
        <sz val="16"/>
        <color theme="1"/>
        <rFont val="Century Gothic"/>
        <family val="2"/>
        <charset val="204"/>
      </rPr>
      <t xml:space="preserve"> 50 мл</t>
    </r>
  </si>
  <si>
    <t>E3442800</t>
  </si>
  <si>
    <t>3474636912087</t>
  </si>
  <si>
    <t>ЛП МАЖИРЕЛЬ КУЛ КАВЕР 10 50 мл</t>
  </si>
  <si>
    <t>E0872103</t>
  </si>
  <si>
    <t>3474630574984</t>
  </si>
  <si>
    <t>ЛП МАЖИРЕЛЬ КУЛ КАВЕР 10.1 50 мл</t>
  </si>
  <si>
    <t>E0873803</t>
  </si>
  <si>
    <t>3474630575677</t>
  </si>
  <si>
    <r>
      <t xml:space="preserve">МАЖИРЕЛЬ COOL INFORCED. </t>
    </r>
    <r>
      <rPr>
        <b/>
        <sz val="16"/>
        <color theme="3" tint="-0.499984740745262"/>
        <rFont val="Century Gothic"/>
        <family val="2"/>
        <charset val="204"/>
      </rPr>
      <t>НОВАЯ СЕМЬЯ ХОЛОДНЫХ НЕЙТРАЛИЗУЮЩИХ ОТТЕНКОВ В MAJIREL</t>
    </r>
  </si>
  <si>
    <t>RU.77.99.29.001.R.000408.02.20</t>
  </si>
  <si>
    <t>E3255100</t>
  </si>
  <si>
    <t>3474636859887</t>
  </si>
  <si>
    <t>E3255900</t>
  </si>
  <si>
    <t>3474636859962</t>
  </si>
  <si>
    <t>E3257900</t>
  </si>
  <si>
    <t>3474636860166</t>
  </si>
  <si>
    <t>E3258500</t>
  </si>
  <si>
    <t>3474636860241</t>
  </si>
  <si>
    <r>
      <rPr>
        <b/>
        <sz val="20"/>
        <rFont val="Century Gothic"/>
        <family val="2"/>
        <charset val="204"/>
      </rPr>
      <t xml:space="preserve">МАЖИРЕЛЬ GLOW. </t>
    </r>
    <r>
      <rPr>
        <b/>
        <sz val="16"/>
        <rFont val="Century Gothic"/>
        <family val="2"/>
        <charset val="204"/>
      </rPr>
      <t>ОПТИМАЛЬНАЯ НЕЙТРАЛИЗАЦИЯ И ЭКСТРАСИЯНИЕ</t>
    </r>
  </si>
  <si>
    <t>RU.77.99.29.001.R.004430.12.19</t>
  </si>
  <si>
    <t xml:space="preserve">ЛП МАЖИРЕЛЬ ГЛОУ Светл.баз .12 </t>
  </si>
  <si>
    <t>E2581102</t>
  </si>
  <si>
    <t>3474636586400</t>
  </si>
  <si>
    <t xml:space="preserve">ЛП МАЖИРЕЛЬ ГЛОУ Прозрачный </t>
  </si>
  <si>
    <t>E3174201</t>
  </si>
  <si>
    <t>3474636834235</t>
  </si>
  <si>
    <r>
      <t xml:space="preserve">Краска-крем МАЖИРЕЛЬ Ionène G и Incell, </t>
    </r>
    <r>
      <rPr>
        <b/>
        <sz val="20"/>
        <color rgb="FFFF0000"/>
        <rFont val="Century Gothic"/>
        <family val="2"/>
        <charset val="204"/>
      </rPr>
      <t>ТЮБИК 100 мл</t>
    </r>
    <r>
      <rPr>
        <b/>
        <sz val="20"/>
        <color theme="3" tint="-0.499984740745262"/>
        <rFont val="Century Gothic"/>
        <family val="2"/>
        <charset val="204"/>
      </rPr>
      <t>. Мощность осветления до 3-х уровней тона, покрытие 100% седых волос</t>
    </r>
  </si>
  <si>
    <t>RU.77.99.37.001.E.009048.11.13</t>
  </si>
  <si>
    <t>Msk, Partner</t>
  </si>
  <si>
    <t>RU.77.99.37.001.E.006634.08.13</t>
  </si>
  <si>
    <t>Краска-крем МАЖИРЕЛЬ Ionène G и Incell, тюбик 50 мл. Мощность осветления до 3-х уровней тона, покрытие до 100% седых волос</t>
  </si>
  <si>
    <t>ЛП МАЖИРЕЛЬ 1 50 мл</t>
  </si>
  <si>
    <t>E0893302</t>
  </si>
  <si>
    <t>3474634003244</t>
  </si>
  <si>
    <t>ЛП МАЖИРЕЛЬ 2.10 50 мл</t>
  </si>
  <si>
    <t>E0877602</t>
  </si>
  <si>
    <t>3474634001837</t>
  </si>
  <si>
    <t>RU.77.99.37.001.E.008401.10.13</t>
  </si>
  <si>
    <t>ЛП МАЖИРЕЛЬ 3 50 мл</t>
  </si>
  <si>
    <t>E0893002</t>
  </si>
  <si>
    <t>3474634003237</t>
  </si>
  <si>
    <t>ЛП МАЖИРЕЛЬ 4 50 мл</t>
  </si>
  <si>
    <t>E0892202</t>
  </si>
  <si>
    <t>3474634003213</t>
  </si>
  <si>
    <t>ЛП МАЖИРЕЛЬ 4.0 50 мл</t>
  </si>
  <si>
    <t>E0900702</t>
  </si>
  <si>
    <t>3474634001752</t>
  </si>
  <si>
    <t>ЛП МАЖИРЕЛЬ 4.15 50 мл</t>
  </si>
  <si>
    <t>E0883303</t>
  </si>
  <si>
    <t>3474634003756</t>
  </si>
  <si>
    <r>
      <t xml:space="preserve">ЛП МАЖИРЕЛЬ </t>
    </r>
    <r>
      <rPr>
        <b/>
        <sz val="16"/>
        <rFont val="Century Gothic"/>
        <family val="2"/>
        <charset val="204"/>
      </rPr>
      <t>4.20</t>
    </r>
    <r>
      <rPr>
        <sz val="16"/>
        <rFont val="Century Gothic"/>
        <family val="2"/>
        <charset val="204"/>
      </rPr>
      <t xml:space="preserve"> 50 мл </t>
    </r>
  </si>
  <si>
    <t>E3438100</t>
  </si>
  <si>
    <t>3474636911646</t>
  </si>
  <si>
    <t>RU.77.99.29.001.R.000432.02.21</t>
  </si>
  <si>
    <t>ЛП МАЖИРЕЛЬ 4.3 50 мл</t>
  </si>
  <si>
    <t>E0897902</t>
  </si>
  <si>
    <t>3474634002315</t>
  </si>
  <si>
    <t>ЛП МАЖИРЕЛЬ 4.35 50 мл</t>
  </si>
  <si>
    <t>E2447201</t>
  </si>
  <si>
    <t>3474636531592</t>
  </si>
  <si>
    <t>ЛП МАЖИРЕЛЬ 4.8 50 мл</t>
  </si>
  <si>
    <t>E0915402</t>
  </si>
  <si>
    <t>3474630587601</t>
  </si>
  <si>
    <t>RU.77.99.37.001.E.006985.08.13</t>
  </si>
  <si>
    <t>ЛП МАЖИРЕЛЬ 5 50 мл</t>
  </si>
  <si>
    <t>E0887802</t>
  </si>
  <si>
    <t>3474634003176</t>
  </si>
  <si>
    <t>ЛП МАЖИРЕЛЬ 5.0 50 мл</t>
  </si>
  <si>
    <t>E0900402</t>
  </si>
  <si>
    <t>3474634001660</t>
  </si>
  <si>
    <t>ЛП МАЖИРЕЛЬ 5.1 50 мл</t>
  </si>
  <si>
    <t>E0309803</t>
  </si>
  <si>
    <t>3474634001684</t>
  </si>
  <si>
    <t>RU.77.99.29.001.Е.001163.04.19</t>
  </si>
  <si>
    <t>ЛП МАЖИРЕЛЬ 5.12 50 мл</t>
  </si>
  <si>
    <t>E2443901</t>
  </si>
  <si>
    <t>3474636531950</t>
  </si>
  <si>
    <t>ЛП МАЖИРЕЛЬ 5.15 50 мл</t>
  </si>
  <si>
    <t>E2445301</t>
  </si>
  <si>
    <t>3474636531974</t>
  </si>
  <si>
    <t>ЛП МАЖИРЕЛЬ 5.32 50 мл</t>
  </si>
  <si>
    <t>E2443601</t>
  </si>
  <si>
    <t>3474636531929</t>
  </si>
  <si>
    <t>ЛП МАЖИРЕЛЬ 5.4 50 мл</t>
  </si>
  <si>
    <t>E0893504</t>
  </si>
  <si>
    <t>3474634005279</t>
  </si>
  <si>
    <t>ЛП МАЖИРЕЛЬ 5.8 50 мл</t>
  </si>
  <si>
    <t>E0915902</t>
  </si>
  <si>
    <t>3474630587700</t>
  </si>
  <si>
    <t>ЛП МАЖИРЕЛЬ 6 50 мл</t>
  </si>
  <si>
    <t>E0886902</t>
  </si>
  <si>
    <t>3474634003138</t>
  </si>
  <si>
    <t>ЛП МАЖИРЕЛЬ 6.0 50 мл</t>
  </si>
  <si>
    <t>E0899902</t>
  </si>
  <si>
    <t>3474634001578</t>
  </si>
  <si>
    <t>ЛП МАЖИРЕЛЬ 6.1 50 мл</t>
  </si>
  <si>
    <t>E0876803</t>
  </si>
  <si>
    <t>3474634001608</t>
  </si>
  <si>
    <t>RU.77.99.29.001.E.004270.09.18</t>
  </si>
  <si>
    <t>ЛП МАЖИРЕЛЬ 6.13 50 мл</t>
  </si>
  <si>
    <t>E0315803</t>
  </si>
  <si>
    <t>3474634004753</t>
  </si>
  <si>
    <t>ЛП МАЖИРЕЛЬ 6.23 50 мл</t>
  </si>
  <si>
    <t>E0877004</t>
  </si>
  <si>
    <t>3474634003169</t>
  </si>
  <si>
    <t>ЛП МАЖИРЕЛЬ 6.3 50 мл</t>
  </si>
  <si>
    <t>E0888302</t>
  </si>
  <si>
    <t>3474634002131</t>
  </si>
  <si>
    <t>ЛП МАЖИРЕЛЬ 6.34 50 мл</t>
  </si>
  <si>
    <t>E0888902</t>
  </si>
  <si>
    <t>3474634002155</t>
  </si>
  <si>
    <t>ЛП МАЖИРЕЛЬ 6.35 50 мл</t>
  </si>
  <si>
    <t>E0311704</t>
  </si>
  <si>
    <t>3474634002162</t>
  </si>
  <si>
    <t>ЛП МАЖИРЕЛЬ 6.8 50 мл</t>
  </si>
  <si>
    <t>E0916002</t>
  </si>
  <si>
    <t>3474630587809</t>
  </si>
  <si>
    <t>ЛП МАЖИРЕЛЬ 7 50 мл</t>
  </si>
  <si>
    <t>E0885303</t>
  </si>
  <si>
    <t>3474634003084</t>
  </si>
  <si>
    <t>ЛП МАЖИРЕЛЬ 7.0 50 мл</t>
  </si>
  <si>
    <t>E0896002</t>
  </si>
  <si>
    <t>3474634001486</t>
  </si>
  <si>
    <t>ЛП МАЖИРЕЛЬ 7.1 50 мл</t>
  </si>
  <si>
    <t>E0897204</t>
  </si>
  <si>
    <t>3474634003107</t>
  </si>
  <si>
    <t>ЛП МАЖИРЕЛЬ ХАЙ РЕЗИСT 7.12 50 мл</t>
  </si>
  <si>
    <t>E2865501</t>
  </si>
  <si>
    <t>3474636671083</t>
  </si>
  <si>
    <t>ЛП МАЖИРЕЛЬ 7.13 50 мл</t>
  </si>
  <si>
    <t>E0897502</t>
  </si>
  <si>
    <t>3474634001523</t>
  </si>
  <si>
    <t>ЛП МАЖИРЕЛЬ 7.23 50 мл</t>
  </si>
  <si>
    <t>E0899704</t>
  </si>
  <si>
    <t>3474634003121</t>
  </si>
  <si>
    <t>ЛП МАЖИРЕЛЬ 7.3 50 мл</t>
  </si>
  <si>
    <t>E0879302</t>
  </si>
  <si>
    <t>3474634002087</t>
  </si>
  <si>
    <t>ЛП МАЖИРЕЛЬ 7.35 50 мл</t>
  </si>
  <si>
    <t>E2444501</t>
  </si>
  <si>
    <t>3474636531912</t>
  </si>
  <si>
    <t>ЛП МАЖИРЕЛЬ 7.4 50 мл</t>
  </si>
  <si>
    <t>E0879803</t>
  </si>
  <si>
    <t>3474634002100</t>
  </si>
  <si>
    <t>ЛП МАЖИРЕЛЬ 7.43 50 мл</t>
  </si>
  <si>
    <t>E0880303</t>
  </si>
  <si>
    <t>3474634002117</t>
  </si>
  <si>
    <t>ЛП МАЖИРЕЛЬ 7.44 50 мл</t>
  </si>
  <si>
    <t>E0880603</t>
  </si>
  <si>
    <t>3474634002124</t>
  </si>
  <si>
    <t>ЛП МАЖИРЕЛЬ 7.8 50 мл</t>
  </si>
  <si>
    <t>E0916502</t>
  </si>
  <si>
    <t>3474630587908</t>
  </si>
  <si>
    <t>ЛП МАЖИРЕЛЬ 8 50 мл</t>
  </si>
  <si>
    <t>E0884703</t>
  </si>
  <si>
    <t>3474634003046</t>
  </si>
  <si>
    <t>ЛП МАЖИРЕЛЬ 8.0 50 мл</t>
  </si>
  <si>
    <t>E0890302</t>
  </si>
  <si>
    <t>3474634001400</t>
  </si>
  <si>
    <t>ЛП МАЖИРЕЛЬ 8.1 50 мл</t>
  </si>
  <si>
    <t>E0894604</t>
  </si>
  <si>
    <t>3474634003060</t>
  </si>
  <si>
    <t>ЛП МАЖИРЕЛЬ ХАЙ РЕЗИСТ 8.2 50 мл</t>
  </si>
  <si>
    <t>E2865801</t>
  </si>
  <si>
    <t>3474636671113</t>
  </si>
  <si>
    <t>ЛП МАЖИРЕЛЬ 8.21 50 МЛ</t>
  </si>
  <si>
    <t>E1618702</t>
  </si>
  <si>
    <t>3474636219469</t>
  </si>
  <si>
    <t>RU.77.99.29.001.E.000848.02.16</t>
  </si>
  <si>
    <t>ЛП МАЖИРЕЛЬ 8.3 50 мл</t>
  </si>
  <si>
    <t>E0878302</t>
  </si>
  <si>
    <t>3474634002049</t>
  </si>
  <si>
    <t>ЛП МАЖИРЕЛЬ 8.30 50 мл</t>
  </si>
  <si>
    <t>E0883902</t>
  </si>
  <si>
    <t>3474634003749</t>
  </si>
  <si>
    <t>ЛП МАЖИРЕЛЬ 8.31 50 мл</t>
  </si>
  <si>
    <t>E0891702</t>
  </si>
  <si>
    <t>3474634005316</t>
  </si>
  <si>
    <t>ЛП МАЖИРЕЛЬ 8.34 50 мл</t>
  </si>
  <si>
    <t>E0878402</t>
  </si>
  <si>
    <t>3474634002056</t>
  </si>
  <si>
    <t>ЛП МАЖИРЕЛЬ 8.8 50 мл</t>
  </si>
  <si>
    <t>E0916702</t>
  </si>
  <si>
    <t>3474630588004</t>
  </si>
  <si>
    <t>RU.77.99.29.001.E.000627.02.14</t>
  </si>
  <si>
    <t>ЛП МАЖИРЕЛЬ 9 50 мл</t>
  </si>
  <si>
    <t>E0883003</t>
  </si>
  <si>
    <t>3474634002995</t>
  </si>
  <si>
    <t>ЛП МАЖИРЕЛЬ 9.0 50 мл</t>
  </si>
  <si>
    <t>E0880103</t>
  </si>
  <si>
    <t>3474634001318</t>
  </si>
  <si>
    <t>ЛП МАЖИРЕЛЬ 9.03 50 мл</t>
  </si>
  <si>
    <t>E0887102</t>
  </si>
  <si>
    <t>3474634005248</t>
  </si>
  <si>
    <t>ЛП МАЖИРЕЛЬ 9.1 50 мл</t>
  </si>
  <si>
    <t>E0888704</t>
  </si>
  <si>
    <t>3474634003015</t>
  </si>
  <si>
    <t>ЛП МАЖИРЕЛЬ ХАЙ РЕЗИСТ 9.12 50 мл</t>
  </si>
  <si>
    <t>E2866101</t>
  </si>
  <si>
    <t>3474636671144</t>
  </si>
  <si>
    <t>ЛП МАЖИРЕЛЬ 9.13 50 мл</t>
  </si>
  <si>
    <t>E0884003</t>
  </si>
  <si>
    <t>3474634003022</t>
  </si>
  <si>
    <t>ЛП МАЖИРЕЛЬ 9.21 50 мл</t>
  </si>
  <si>
    <t>E1080602</t>
  </si>
  <si>
    <t>3474630667761</t>
  </si>
  <si>
    <t>RU.77.99.15.001.E.010087.10.14</t>
  </si>
  <si>
    <t>ЛП МАЖИРЕЛЬ 9.22 50 мл</t>
  </si>
  <si>
    <t>E2444001</t>
  </si>
  <si>
    <t>3474636531967</t>
  </si>
  <si>
    <t>ЛП МАЖИРЕЛЬ 9.3 50 мл</t>
  </si>
  <si>
    <t>E0310603</t>
  </si>
  <si>
    <t>3474634002032</t>
  </si>
  <si>
    <t>ЛП МАЖИРЕЛЬ 9.31 50 мл</t>
  </si>
  <si>
    <t>E0885802</t>
  </si>
  <si>
    <t>3474634005217</t>
  </si>
  <si>
    <t>ЛП МАЖИРЕЛЬ 10 50 мл</t>
  </si>
  <si>
    <t>E0881703</t>
  </si>
  <si>
    <t>3474634002940</t>
  </si>
  <si>
    <t>ЛП МАЖИРЕЛЬ 10.1 50 мл</t>
  </si>
  <si>
    <t>E0878803</t>
  </si>
  <si>
    <t>3474634001257</t>
  </si>
  <si>
    <t>ЛП МАЖИРЕЛЬ 10 1/2.1 50 мл</t>
  </si>
  <si>
    <t>E0878005</t>
  </si>
  <si>
    <t>3474634002933</t>
  </si>
  <si>
    <t>ЛП МАЖИРЕЛЬ 10 1/2 50 мл</t>
  </si>
  <si>
    <t>E0450403</t>
  </si>
  <si>
    <t>3474634002926</t>
  </si>
  <si>
    <t>ЛП МАЖИРЕЛЬ 10.12 50 МЛ</t>
  </si>
  <si>
    <t>E1618102</t>
  </si>
  <si>
    <t>3474636219445</t>
  </si>
  <si>
    <t>ЛП МАЖИРЕЛЬ 10.13 50 мл</t>
  </si>
  <si>
    <t>E1124202</t>
  </si>
  <si>
    <t>3474630680487</t>
  </si>
  <si>
    <t>ЛП МАЖИРЕЛЬ 10.21 50 мл</t>
  </si>
  <si>
    <t>E0879405</t>
  </si>
  <si>
    <t>3474634002988</t>
  </si>
  <si>
    <t>Краска-крем МАЖИРУЖ Ionène G и Incell - интенсивные красные оттенки, тюбик 50 мл</t>
  </si>
  <si>
    <t>ЛП МАЖИРУЖ 5.20 50 мл</t>
  </si>
  <si>
    <t>E1622701</t>
  </si>
  <si>
    <t>3474636333110</t>
  </si>
  <si>
    <t>RU.77.99.22.001.E.008698.08.15</t>
  </si>
  <si>
    <t>ЛП МАЖИРУЖ 6.40 50 мл</t>
  </si>
  <si>
    <t>E1623601</t>
  </si>
  <si>
    <t>3474636333141</t>
  </si>
  <si>
    <t>ЛП МАЖИРУЖ Рубилайн 7.40 50 мл</t>
  </si>
  <si>
    <t>E0320502</t>
  </si>
  <si>
    <t>3474630231429</t>
  </si>
  <si>
    <t>RU.77.99.37.001.E.007240.09.13</t>
  </si>
  <si>
    <t>ЛП МАЖИРУЖ 8.43 50 мл</t>
  </si>
  <si>
    <t>E1623901</t>
  </si>
  <si>
    <t>3474636333165</t>
  </si>
  <si>
    <t>Краска-крем МАЖИРЕЛЬ МИКС Ionène G и Incell - насыщенные микс-оттенки для усиления и нейтрализации,  тюбик 50 мл</t>
  </si>
  <si>
    <t>ЛП МАЖИРЕЛЬ МИКС СИНИЙ 50 МЛ</t>
  </si>
  <si>
    <t>E1626303</t>
  </si>
  <si>
    <t>3474636333240</t>
  </si>
  <si>
    <t>RU.77.99.29.001.E.001665.04.16</t>
  </si>
  <si>
    <t>ЛП МАЖИРЕЛЬ МИКС ЗЕЛЕНЫЙ 50 МЛ</t>
  </si>
  <si>
    <t>E1626603</t>
  </si>
  <si>
    <t>3474636333257</t>
  </si>
  <si>
    <t>Краска-крем МАЖИКОНТРАСТ Ionène G и Incell -  контрастные красные пряди на тёмных базах без предварительного обесцвечивания, тюбик 50 мл</t>
  </si>
  <si>
    <t>ЛП МАЖИКОНТРАСТ Красный 50 мл</t>
  </si>
  <si>
    <t>E0315303</t>
  </si>
  <si>
    <t>3474634003879</t>
  </si>
  <si>
    <t>RU.77.99.37.001.E.006628.08.13</t>
  </si>
  <si>
    <t>ЛП МАЖИКОНТРАСТ Медный 50 мл</t>
  </si>
  <si>
    <t>E0876002</t>
  </si>
  <si>
    <t>3474634003893</t>
  </si>
  <si>
    <t>ЛП МАЖИКОНТРАСТ Маджента 50 мл</t>
  </si>
  <si>
    <t>E0315703</t>
  </si>
  <si>
    <t>3474634003916</t>
  </si>
  <si>
    <t>КРЕМ-ОКСИДЕНТЫ, 1000 мл</t>
  </si>
  <si>
    <t>ЛП ОКСИДЕНТ-КРЕМ 3,75% 1000 мл</t>
  </si>
  <si>
    <t>E0504603</t>
  </si>
  <si>
    <t>3474630449367</t>
  </si>
  <si>
    <t>RU.77.99.29.001.Е.002478.07.19</t>
  </si>
  <si>
    <t>ЛП ОКСИДЕНТ-КРЕМ 6% 1000 мл</t>
  </si>
  <si>
    <t>E0504404</t>
  </si>
  <si>
    <t>3474630449282</t>
  </si>
  <si>
    <t>RU.77.99.37.001.E.003786.05.13</t>
  </si>
  <si>
    <t>ЛП ОКСИДЕНТ-КРЕМ 9% 1000 мл</t>
  </si>
  <si>
    <t>E0504504</t>
  </si>
  <si>
    <t>3474630449329</t>
  </si>
  <si>
    <t>ЛП ОКСИДЕНТ-КРЕМ 12% 1000 мл</t>
  </si>
  <si>
    <t>E0504304</t>
  </si>
  <si>
    <t>3474630449244</t>
  </si>
  <si>
    <t>ГАММА ДИАЛАЙТ - ДИАЛАЙТ</t>
  </si>
  <si>
    <t>E3870600</t>
  </si>
  <si>
    <t>3474637105846</t>
  </si>
  <si>
    <t>RU.77.99.29.001.R.003396.09.22</t>
  </si>
  <si>
    <t>E3870700</t>
  </si>
  <si>
    <t>3474637105853</t>
  </si>
  <si>
    <t>E3870800</t>
  </si>
  <si>
    <t>3474637105860</t>
  </si>
  <si>
    <t>E3870900</t>
  </si>
  <si>
    <t>3474637105877</t>
  </si>
  <si>
    <t>E3871000</t>
  </si>
  <si>
    <t>3474637105884</t>
  </si>
  <si>
    <t>E3871100</t>
  </si>
  <si>
    <t>3474637105891</t>
  </si>
  <si>
    <t>ЛП ДИАЛАЙТ ПРОЗРАЧНЫЙ 250 мл</t>
  </si>
  <si>
    <t>RU.77.99.29.001.R.004754.12.21</t>
  </si>
  <si>
    <t>ЛП ДИАЛАЙТ 3 50мл</t>
  </si>
  <si>
    <t>E3743000</t>
  </si>
  <si>
    <t>3474637003890</t>
  </si>
  <si>
    <t>RU.77.99.29.001.R.004003.11.21</t>
  </si>
  <si>
    <t>ЛП ДИАЛАЙТ 4 50мл</t>
  </si>
  <si>
    <t>E3740900</t>
  </si>
  <si>
    <t>3474637003685</t>
  </si>
  <si>
    <t>RU.77.99.37.001.E.008404.10.13</t>
  </si>
  <si>
    <t>ЛП ДИАЛАЙТ 4.15 50мл</t>
  </si>
  <si>
    <t>E3755000</t>
  </si>
  <si>
    <t>3474637005092</t>
  </si>
  <si>
    <t>RU.77.99.37.001.E.000098.01.14</t>
  </si>
  <si>
    <t>ЛП ДИАЛАЙТ 5.11 50мл</t>
  </si>
  <si>
    <t>E3740800</t>
  </si>
  <si>
    <t>3474637003678</t>
  </si>
  <si>
    <t>ЛП ДИАЛАЙТ 5.20 50мл</t>
  </si>
  <si>
    <t>E3735700</t>
  </si>
  <si>
    <t>3474637003166</t>
  </si>
  <si>
    <t>ЛП ДИАЛАЙТ 5.8 50мл</t>
  </si>
  <si>
    <t>E3749700</t>
  </si>
  <si>
    <t>3474637004569</t>
  </si>
  <si>
    <t>RU.77.99.22.001.E.006026.04.15</t>
  </si>
  <si>
    <t>ЛП ДИАЛАЙТ 6 50мл</t>
  </si>
  <si>
    <t>E3742000</t>
  </si>
  <si>
    <t>3474637003791</t>
  </si>
  <si>
    <t>ЛП ДИАЛАЙТ 6.1 50мл</t>
  </si>
  <si>
    <t>E3739700</t>
  </si>
  <si>
    <t>3474637003562</t>
  </si>
  <si>
    <t>RU.77.99.29.001.Е.001135.03.19</t>
  </si>
  <si>
    <t>ЛП ДИАЛАЙТ 6.11 50мл</t>
  </si>
  <si>
    <t>E3740400</t>
  </si>
  <si>
    <t>3474637003630</t>
  </si>
  <si>
    <t>RU.77.99.29.001.E.002398.06.18</t>
  </si>
  <si>
    <t>ЛП ДИАЛАЙТ 6.13 50мл</t>
  </si>
  <si>
    <t>E3753700</t>
  </si>
  <si>
    <t>3474637004965</t>
  </si>
  <si>
    <t>ЛП ДИАЛАЙТ 6.28 50мл</t>
  </si>
  <si>
    <t>E3734900</t>
  </si>
  <si>
    <t>3474637003081</t>
  </si>
  <si>
    <t>RU.77.99.29.001.R.001839.07.20</t>
  </si>
  <si>
    <t>ЛП ДИАЛАЙТ 6.34 50мл</t>
  </si>
  <si>
    <t>E3748100</t>
  </si>
  <si>
    <t>3474637004408</t>
  </si>
  <si>
    <t>ЛП ДИАЛАЙТ 6.35 50мл</t>
  </si>
  <si>
    <t>E3755300</t>
  </si>
  <si>
    <t>3474637005122</t>
  </si>
  <si>
    <t>ЛП ДИАЛАЙТ 7 50мл</t>
  </si>
  <si>
    <t>E3742400</t>
  </si>
  <si>
    <t>3474637003838</t>
  </si>
  <si>
    <t>ЛП ДИАЛАЙТ 7.01 50мл</t>
  </si>
  <si>
    <t>E3739200</t>
  </si>
  <si>
    <t>3474637003517</t>
  </si>
  <si>
    <t>ЛП ДИАЛАЙТ 7.11 50мл</t>
  </si>
  <si>
    <t>E3739600</t>
  </si>
  <si>
    <t>3474637003555</t>
  </si>
  <si>
    <t>ЛП ДИАЛАЙТ 7.12 50мл</t>
  </si>
  <si>
    <t>E3752800</t>
  </si>
  <si>
    <t>3474637004873</t>
  </si>
  <si>
    <t>RU.77.99.37.001.E.002473.04.13</t>
  </si>
  <si>
    <t>ЛП ДИАЛАЙТ 7.18 50мл</t>
  </si>
  <si>
    <t>E3748800</t>
  </si>
  <si>
    <t>3474637004477</t>
  </si>
  <si>
    <t>ЛП ДИАЛАЙТ 7.23 50мл</t>
  </si>
  <si>
    <t>E3753600</t>
  </si>
  <si>
    <t>3474637004958</t>
  </si>
  <si>
    <t>RU.77.99.37.001.E.000990.02.13</t>
  </si>
  <si>
    <t>ЛП ДИАЛАЙТ 7.3 50мл</t>
  </si>
  <si>
    <t>E3731700</t>
  </si>
  <si>
    <t>3474637002763</t>
  </si>
  <si>
    <t>ЛП ДИАЛАЙТ 7.40 50мл</t>
  </si>
  <si>
    <t>E3744200</t>
  </si>
  <si>
    <t>3474637004019</t>
  </si>
  <si>
    <t>RU.77.99.37.001.E.016013.11.12</t>
  </si>
  <si>
    <t>ЛП ДИАЛАЙТ 7.43 50мл</t>
  </si>
  <si>
    <t>E3744500</t>
  </si>
  <si>
    <t>3474637004040</t>
  </si>
  <si>
    <t>ЛП ДИАЛАЙТ 7.8 50мл</t>
  </si>
  <si>
    <t>E3749200</t>
  </si>
  <si>
    <t>3474637004514</t>
  </si>
  <si>
    <t>ЛП ДИАЛАЙТ 8 50мл</t>
  </si>
  <si>
    <t>E3742800</t>
  </si>
  <si>
    <t>3474637003876</t>
  </si>
  <si>
    <t>ЛП ДИАЛАЙТ 8.1 50мл</t>
  </si>
  <si>
    <t>E3738400</t>
  </si>
  <si>
    <t>3474637003432</t>
  </si>
  <si>
    <t>ЛП ДИАЛАЙТ 8.11 50мл</t>
  </si>
  <si>
    <t>E3738800</t>
  </si>
  <si>
    <t>3474637003470</t>
  </si>
  <si>
    <t>RU.77.99.29.001.E.004265.09.18</t>
  </si>
  <si>
    <t>ЛП ДИАЛАЙТ 8.21 50мл</t>
  </si>
  <si>
    <t>E3734400</t>
  </si>
  <si>
    <t>3474637003036</t>
  </si>
  <si>
    <t>ЛП ДИАЛАЙТ 8.23 50мл</t>
  </si>
  <si>
    <t>E3752400</t>
  </si>
  <si>
    <t>3474637004835</t>
  </si>
  <si>
    <t>RU.77.99.37.001.E.007225.09.13</t>
  </si>
  <si>
    <t>ЛП ДИАЛАЙТ 8.28 50мл</t>
  </si>
  <si>
    <t>E3734800</t>
  </si>
  <si>
    <t>3474637003074</t>
  </si>
  <si>
    <t>ЛП ДИАЛАЙТ 8.3 50мл</t>
  </si>
  <si>
    <t>E3730900</t>
  </si>
  <si>
    <t>3474637002688</t>
  </si>
  <si>
    <t>ЛП ДИАЛАЙТ 8.34 50мл</t>
  </si>
  <si>
    <t>E3748000</t>
  </si>
  <si>
    <t>3474637004392</t>
  </si>
  <si>
    <t>ЛП ДИАЛАЙТ 8.43 50мл</t>
  </si>
  <si>
    <t>E3746000</t>
  </si>
  <si>
    <t>3474637004194</t>
  </si>
  <si>
    <t>ЛП ДИАЛАЙТ 9.01 50мл</t>
  </si>
  <si>
    <t>E3736800</t>
  </si>
  <si>
    <t>3474637003272</t>
  </si>
  <si>
    <t>ЛП ДИАЛАЙТ 9.02 50мл</t>
  </si>
  <si>
    <t>E3735600</t>
  </si>
  <si>
    <t>3474637003159</t>
  </si>
  <si>
    <t>ЛП ДИАЛАЙТ 9.03 50мл</t>
  </si>
  <si>
    <t>E3730400</t>
  </si>
  <si>
    <t>3474637002633</t>
  </si>
  <si>
    <t>ЛП ДИАЛАЙТ 9.1 50мл</t>
  </si>
  <si>
    <t>E3737200</t>
  </si>
  <si>
    <t>3474637003319</t>
  </si>
  <si>
    <t>ЛП ДИАЛАЙТ 9.11 50мл</t>
  </si>
  <si>
    <t>E3737600</t>
  </si>
  <si>
    <t>3474637003357</t>
  </si>
  <si>
    <t>ЛП ДИАЛАЙТ 9.12 50мл</t>
  </si>
  <si>
    <t>E3751600</t>
  </si>
  <si>
    <t>3474637004750</t>
  </si>
  <si>
    <t>ЛП ДИАЛАЙТ 9.13 50мл</t>
  </si>
  <si>
    <t>E3752000</t>
  </si>
  <si>
    <t>3474637004798</t>
  </si>
  <si>
    <t>ЛП ДИАЛАЙТ 9.2 50мл</t>
  </si>
  <si>
    <t>E3736400</t>
  </si>
  <si>
    <t>3474637003234</t>
  </si>
  <si>
    <t>ЛП ДИАЛАЙТ 9.21 50мл</t>
  </si>
  <si>
    <t>E3734000</t>
  </si>
  <si>
    <t>3474637002992</t>
  </si>
  <si>
    <t>ЛП ДИАЛАЙТ 9.3 50мл</t>
  </si>
  <si>
    <t>E3730500</t>
  </si>
  <si>
    <t>3474637002640</t>
  </si>
  <si>
    <t>ЛП ДИАЛАЙТ 10.01 50мл</t>
  </si>
  <si>
    <t>E3738000</t>
  </si>
  <si>
    <t>3474637003395</t>
  </si>
  <si>
    <t>ЛП ДИАЛАЙТ 10.02 50мл</t>
  </si>
  <si>
    <t>E3732800</t>
  </si>
  <si>
    <t>3474637002879</t>
  </si>
  <si>
    <t>ЛП ДИАЛАЙТ 10.12 50мл</t>
  </si>
  <si>
    <t>E3750400</t>
  </si>
  <si>
    <t>3474637004637</t>
  </si>
  <si>
    <t>ЛП ДИАЛАЙТ 10.13 50мл</t>
  </si>
  <si>
    <t>E3750800</t>
  </si>
  <si>
    <t>3474637004675</t>
  </si>
  <si>
    <t>ЛП ДИАЛАЙТ 10.21 50мл</t>
  </si>
  <si>
    <t>E3733200</t>
  </si>
  <si>
    <t>3474637002916</t>
  </si>
  <si>
    <t>ЛП ДИАЛАЙТ 10.22 50мл</t>
  </si>
  <si>
    <t>E3733600</t>
  </si>
  <si>
    <t>3474637002954</t>
  </si>
  <si>
    <t>RU.77.99.22.001.E.007480.07.15</t>
  </si>
  <si>
    <t>ЛП ДИАЛАЙТ 10.23 50мл</t>
  </si>
  <si>
    <t>E3751200</t>
  </si>
  <si>
    <t>3474637004712</t>
  </si>
  <si>
    <t>ЛП ДИАЛАЙТ 10.32 50мл</t>
  </si>
  <si>
    <t>E3747600</t>
  </si>
  <si>
    <t>3474637004354</t>
  </si>
  <si>
    <r>
      <rPr>
        <b/>
        <sz val="20"/>
        <rFont val="Century Gothic"/>
        <family val="2"/>
        <charset val="204"/>
      </rPr>
      <t>ГАММА ДИАРИШЕСС IONÈNE G И INCELL щелочная крем-краска тон в тон, тюбик 50 мл.</t>
    </r>
    <r>
      <rPr>
        <b/>
        <sz val="20"/>
        <color indexed="56"/>
        <rFont val="Century Gothic"/>
        <family val="2"/>
        <charset val="204"/>
      </rPr>
      <t xml:space="preserve"> </t>
    </r>
    <r>
      <rPr>
        <b/>
        <sz val="20"/>
        <color indexed="9"/>
        <rFont val="Century Gothic"/>
        <family val="2"/>
        <charset val="204"/>
      </rPr>
      <t>БЕЗ АММИАКА</t>
    </r>
  </si>
  <si>
    <r>
      <rPr>
        <b/>
        <sz val="20"/>
        <rFont val="Century Gothic"/>
        <family val="2"/>
        <charset val="204"/>
      </rPr>
      <t xml:space="preserve">Щелочная крем-краска тон в тон ДИАРИШЕСС  Ionène G и Incell, тюбик 50 мл. </t>
    </r>
    <r>
      <rPr>
        <b/>
        <sz val="20"/>
        <color indexed="9"/>
        <rFont val="Century Gothic"/>
        <family val="2"/>
        <charset val="204"/>
      </rPr>
      <t>БЕЗ АММИАКА</t>
    </r>
  </si>
  <si>
    <t>ЛП ДИАРИШЕСС 1 50 мл</t>
  </si>
  <si>
    <t>E0333722</t>
  </si>
  <si>
    <t>3474630397552</t>
  </si>
  <si>
    <t>RU.77.99.37.001.E.008384.10.13</t>
  </si>
  <si>
    <t>RU.77.99.37.001.E.000080.01.14</t>
  </si>
  <si>
    <t>ЛП ДИАРИШЕСС 4.8 50 мл</t>
  </si>
  <si>
    <t>E1894122</t>
  </si>
  <si>
    <t>3474630570146</t>
  </si>
  <si>
    <t>RU.77.99.37.001.E.007229.09.13</t>
  </si>
  <si>
    <t>ЛП ДИАРИШЕСС 5.01 50 мл</t>
  </si>
  <si>
    <t>3474630478732</t>
  </si>
  <si>
    <t>RU.77.99.37.001.E.016012.11.12</t>
  </si>
  <si>
    <t>ЛП ДИАРИШЕСС 5.12 50 мл</t>
  </si>
  <si>
    <t>E1897622</t>
  </si>
  <si>
    <t>3474630456723</t>
  </si>
  <si>
    <t>ЛП ДИАРИШЕСС 5.13 50 мл</t>
  </si>
  <si>
    <t>E0338622</t>
  </si>
  <si>
    <t>3474630399198</t>
  </si>
  <si>
    <t>ЛП ДИАРИШЕСС 5.15 50 мл</t>
  </si>
  <si>
    <t>E1889222</t>
  </si>
  <si>
    <t>3474630399396</t>
  </si>
  <si>
    <t>ЛП ДИАРИШЕСС 5.25 50 мл</t>
  </si>
  <si>
    <t>E0338822</t>
  </si>
  <si>
    <t>3474630399297</t>
  </si>
  <si>
    <t>ЛП ДИАРИШЕСС 5.3 50 мл</t>
  </si>
  <si>
    <t>E0583522</t>
  </si>
  <si>
    <t>3474630479074</t>
  </si>
  <si>
    <t>ЛП ДИАРИШЕСС 5.31 50 мл</t>
  </si>
  <si>
    <t>E0336822</t>
  </si>
  <si>
    <t>3474630398597</t>
  </si>
  <si>
    <t>ЛП ДИАРИШЕСС 5.32 50 мл</t>
  </si>
  <si>
    <t>E0337122</t>
  </si>
  <si>
    <t>3474630398696</t>
  </si>
  <si>
    <t>ЛП ДИАРИШЕСС 5.42 50 мл</t>
  </si>
  <si>
    <t>E0585322</t>
  </si>
  <si>
    <t>3474630479678</t>
  </si>
  <si>
    <t>ЛП ДИАРИШЕСС 5.8 50 мл</t>
  </si>
  <si>
    <t>E1899022</t>
  </si>
  <si>
    <t>3474630570245</t>
  </si>
  <si>
    <t>ЛП ДИАРИШЕСС 6.12 50 мл</t>
  </si>
  <si>
    <t>E1897722</t>
  </si>
  <si>
    <t>3474630457027</t>
  </si>
  <si>
    <t>ЛП ДИАРИШЕСС 6.23 50 мл</t>
  </si>
  <si>
    <t>3474630443068</t>
  </si>
  <si>
    <t>ЛП ДИАРИШЕСС 6.32 50 мл</t>
  </si>
  <si>
    <t>E1619622</t>
  </si>
  <si>
    <t>3474636219643</t>
  </si>
  <si>
    <t>RU.77.99.22.001.E.008697.08.15</t>
  </si>
  <si>
    <t>ЛП ДИАРИШЕСС 6.34 50 мл</t>
  </si>
  <si>
    <t>E0337722</t>
  </si>
  <si>
    <t>3474630398894</t>
  </si>
  <si>
    <t>ЛП ДИАРИШЕСС 6.40 50 мл</t>
  </si>
  <si>
    <t>E0478322</t>
  </si>
  <si>
    <t>3474630443662</t>
  </si>
  <si>
    <t>ЛП ДИАРИШЕСС 7 50 мл</t>
  </si>
  <si>
    <t>E1895522</t>
  </si>
  <si>
    <t>3474630398122</t>
  </si>
  <si>
    <t>ЛП ДИАРИШЕСС 7.01 50 мл</t>
  </si>
  <si>
    <t>E1892222</t>
  </si>
  <si>
    <t>3474630457225</t>
  </si>
  <si>
    <t>ЛП ДИАРИШЕСС 7.13 50 мл</t>
  </si>
  <si>
    <t>E1892322</t>
  </si>
  <si>
    <t>3474630457355</t>
  </si>
  <si>
    <t>ЛП ДИАРИШЕСС 7.30 50 мл</t>
  </si>
  <si>
    <t>E1900622</t>
  </si>
  <si>
    <t>3474630398399</t>
  </si>
  <si>
    <t>ЛП ДИАРИШЕСС 7.32 50 мл</t>
  </si>
  <si>
    <t>E0474722</t>
  </si>
  <si>
    <t>3474630442467</t>
  </si>
  <si>
    <t>ЛП ДИАРИШЕСС 8 50 мл</t>
  </si>
  <si>
    <t>E0335622</t>
  </si>
  <si>
    <t>3474630398191</t>
  </si>
  <si>
    <t>ЛП ДИАРИШЕСС 8.02 50 мл</t>
  </si>
  <si>
    <t>E1897822</t>
  </si>
  <si>
    <t>3474630457522</t>
  </si>
  <si>
    <t>ЛП ДИАРИШЕСС 8.31 50 мл</t>
  </si>
  <si>
    <t>E0336522</t>
  </si>
  <si>
    <t>3474630398498</t>
  </si>
  <si>
    <t>ЛП ДИАРИШЕСС 9 50 мл</t>
  </si>
  <si>
    <t>3474630478633</t>
  </si>
  <si>
    <t>ЛП ДИАРИШЕСС 9.13 50 мл</t>
  </si>
  <si>
    <t>E0584722</t>
  </si>
  <si>
    <t>3474630479470</t>
  </si>
  <si>
    <t>ЛП ДИАРИШЕСС 9.31 50 мл</t>
  </si>
  <si>
    <t>E0475322</t>
  </si>
  <si>
    <t>3474630442665</t>
  </si>
  <si>
    <r>
      <t>МОЛОЧНЫЕ КОКТЕЙЛИ ДИАРИШЕСС Ionène G и Incell для создания эффекта "солнечных бликов" в волосах - время выдержки 5-10 минут.</t>
    </r>
    <r>
      <rPr>
        <b/>
        <sz val="20"/>
        <color indexed="9"/>
        <rFont val="Century Gothic"/>
        <family val="2"/>
        <charset val="204"/>
      </rPr>
      <t xml:space="preserve"> БЕЗ АММИАКА</t>
    </r>
  </si>
  <si>
    <t>ЛП ДИАРИШЕСС 9.02 50 мл</t>
  </si>
  <si>
    <t>E1898722</t>
  </si>
  <si>
    <t>3474630549357</t>
  </si>
  <si>
    <t>RU.77.99.37.001.E.002475.04.13</t>
  </si>
  <si>
    <t>ЛП ДИАРИШЕСС 10.12 50 мл</t>
  </si>
  <si>
    <t>E1898822</t>
  </si>
  <si>
    <t>3474630549456</t>
  </si>
  <si>
    <r>
      <t xml:space="preserve">#SHIMMER: </t>
    </r>
    <r>
      <rPr>
        <sz val="20"/>
        <rFont val="Century Gothic"/>
        <family val="2"/>
        <charset val="204"/>
      </rPr>
      <t>НАШ ЦВЕТ. ТВОЯ ИНДИВИДУАЛЬНОСТЬ.</t>
    </r>
  </si>
  <si>
    <t>ЛП ДИАРИШЕСС .11 50 МЛ</t>
  </si>
  <si>
    <t xml:space="preserve">Молочный коктейль для светлых баз (от 8 до 10) </t>
  </si>
  <si>
    <t>E2657322</t>
  </si>
  <si>
    <t>3474636608669</t>
  </si>
  <si>
    <t>RU.77.99.29.001.E.002784.07.18</t>
  </si>
  <si>
    <t>ЛП ДИАРИШЕСС .20 50 мл</t>
  </si>
  <si>
    <t>E2634222</t>
  </si>
  <si>
    <t>3474636602193</t>
  </si>
  <si>
    <t>Универсальные оксиденты ДИА. Подходят для красителей ДИАЛАЙТ и ДИАРИШЕСС объем 1000 мл</t>
  </si>
  <si>
    <t>ЛП ДИА ПРОЯВИТЕЛЬ 1.8% (6 волюм) 1000 мл</t>
  </si>
  <si>
    <t>E0467904</t>
  </si>
  <si>
    <t>3474630440395</t>
  </si>
  <si>
    <t>RU.77.99.37.001.E.008403.10.13</t>
  </si>
  <si>
    <t>ЛП ДИА ПРОЯВИТЕЛЬ 2.7% (9 волюм) 1000 мл</t>
  </si>
  <si>
    <t>E0468004</t>
  </si>
  <si>
    <t>3474630440432</t>
  </si>
  <si>
    <t>ЛП ДИА ПРОЯВИТЕЛЬ 4.5% (15волюм) 1000 мл</t>
  </si>
  <si>
    <t>E0468104</t>
  </si>
  <si>
    <t>3474630440470</t>
  </si>
  <si>
    <t xml:space="preserve">HAIR TOUCH UP - 1-ый профессиональный консилер для волос 
</t>
  </si>
  <si>
    <t>ЛП ХЭЙР ТАЧ АП СВЕТЛО-КОРИЧНЕВЫЙ 75 МЛ</t>
  </si>
  <si>
    <t>Подходит для 5-6 базы</t>
  </si>
  <si>
    <t>E1434702</t>
  </si>
  <si>
    <t>3474630698345</t>
  </si>
  <si>
    <t>ЕАЭС N RU Д-FR.РА05.В.22516/22</t>
  </si>
  <si>
    <t>ЛП ХЭЙР ТАЧ АП КОРИЧНЕВЫЙ 75 МЛ</t>
  </si>
  <si>
    <t xml:space="preserve">Подходит для 3-5 базы  </t>
  </si>
  <si>
    <t>E1434202</t>
  </si>
  <si>
    <t>3474630698185</t>
  </si>
  <si>
    <t>ЛП ХЭЙР ТАЧ АП ТЕМНЫЙ БЛОНД 75 МЛ</t>
  </si>
  <si>
    <t xml:space="preserve">Подходит для 1-3 базы </t>
  </si>
  <si>
    <t>E1435202</t>
  </si>
  <si>
    <t>3474630698505</t>
  </si>
  <si>
    <t>ЕАЭС N RU Д-FR.РА01.В.24389/22</t>
  </si>
  <si>
    <t>ЛП ХЭЙР ТАЧ АП ЧЕРНЫЙ 75 МЛ</t>
  </si>
  <si>
    <t>E1433702</t>
  </si>
  <si>
    <t>3474630698000</t>
  </si>
  <si>
    <t xml:space="preserve">BLOND STUDIO </t>
  </si>
  <si>
    <t>ПЕРВАЯ ПОЛНАЯ ГАММА СРЕДСТВ ДЛЯ БЛОНДИРОВАНИЯ, СОЗДАННАЯ ПРОФЕССИОНАЛАМИ ДЛЯ ПРОФЕССИОНАЛОВ. ОТ L'OREAL PROFESSIONNEL</t>
  </si>
  <si>
    <t>ОСВЕТЛЯЮЩАЯ ПУДРА до 9 УРОВНЕЙ ТОНА</t>
  </si>
  <si>
    <t>ЛП БС ПУДРА 9 ТОНОВ С БОНД. 500 гр</t>
  </si>
  <si>
    <t>E3869900</t>
  </si>
  <si>
    <t>3474637105747</t>
  </si>
  <si>
    <t>RU.77.99.29.001.R.002823.08.22</t>
  </si>
  <si>
    <t>ЛП БС Олео-Оксидент 20 вол (6%) 1000 мл</t>
  </si>
  <si>
    <t>специально для использования с пудрой БС 9 с Бондингом</t>
  </si>
  <si>
    <t>E3589900</t>
  </si>
  <si>
    <t>3474636979011</t>
  </si>
  <si>
    <t>RU.77.99.29.001.Е.002905.08.19</t>
  </si>
  <si>
    <t>ЛП БС Олео-Оксидент 30 вол (9%) 1000 мл</t>
  </si>
  <si>
    <t>E3591600</t>
  </si>
  <si>
    <t>3474636979189</t>
  </si>
  <si>
    <t>RU.77.99.29.001.R.003452.09.19</t>
  </si>
  <si>
    <t>ОСВЕТЛЯЮЩИЯ ПУДРА. УНИВЕРСАЛЬНАЯ ТЕХНОЛОГИЯ. ИСПОЛЬЗУЮТСЯ В СМЕСИ С КРЕМ-ОКСИДЕНТАМИ L'OREAL PROFESSIONNEL</t>
  </si>
  <si>
    <t>ЛП БС ПУДРА-ГЛИНА Д/ОСВ. 7 ТОН 500 ГР</t>
  </si>
  <si>
    <t>Обесцвечивающая пудра-глина до 7 уровней осветления. Без аммиака. Cодержит 19 % глины.</t>
  </si>
  <si>
    <t>E3558700</t>
  </si>
  <si>
    <t>3474636971848</t>
  </si>
  <si>
    <t>RU.77.99.29.001.R.001873.06.21</t>
  </si>
  <si>
    <t>ЛП БС ПУДРА ДЛЯ МУЛЬТИ ТЕХНИК 50 ГР</t>
  </si>
  <si>
    <t>Осветляющая пудра для мульти техник, до 8 уровней осветления</t>
  </si>
  <si>
    <t>E3592900</t>
  </si>
  <si>
    <t>3474636980222</t>
  </si>
  <si>
    <t>RU.77.99.22.001.E.006022.04.15</t>
  </si>
  <si>
    <t>ЛП БС ПУДРА МТ С БОНДИНГОМ 500 ГР</t>
  </si>
  <si>
    <t>Высокоэффективная пудра для обесцвечивания волос с бондингом, до 8 уровней осветления</t>
  </si>
  <si>
    <t>3474636979035</t>
  </si>
  <si>
    <t>RU.77.99.29.001.R.001838.07.20</t>
  </si>
  <si>
    <t>ОСВЕТЛЯЮЩАЯ ПАСТА ПЛАТИНИУМ. МАКСИМАЛЬНО БЕРЕЖНОЕ И КОМФОРТНОЕ ОСВЕТЛЕНИЕ. ДЛЯ ЛЮБЫХ ТЕХНИК. ОСВЕТЛЕНИЕ ДО 7 ТОНОВ.</t>
  </si>
  <si>
    <t>ЛП БС НУТРИ-ПРОЯВИТЕЛЬ ПЛАТИНИУМ 6% 1 Л</t>
  </si>
  <si>
    <t>специально для использования с пастами Платиниум.</t>
  </si>
  <si>
    <t>E3591700</t>
  </si>
  <si>
    <t>3474636979196</t>
  </si>
  <si>
    <t>RU.77.99.29.001.E.006289.05.15</t>
  </si>
  <si>
    <t>ЛП БС НУТРИ-ПРОЯВИТЕЛЬ ПЛАТИНИУМ 9% 1 Л</t>
  </si>
  <si>
    <t>E3591900</t>
  </si>
  <si>
    <t>3474636979219</t>
  </si>
  <si>
    <t>ЛП БС НУТРИ-ПРОЯВИТЕЛЬ ПЛАТИНИУМ 12% 1 Л</t>
  </si>
  <si>
    <t>специально для использования с пастами Платиниум</t>
  </si>
  <si>
    <t>E3592100</t>
  </si>
  <si>
    <t>3474636979233</t>
  </si>
  <si>
    <t>СРЕДСТВА ДЛЯ ДЕКАПИРОВАНИЯ</t>
  </si>
  <si>
    <t>ЛП ЭФАССОР Пакетики с пудрой 12 шт*28 гр</t>
  </si>
  <si>
    <t>средство для декапирования (удаление несовместимого оттенка)</t>
  </si>
  <si>
    <t>E2158501</t>
  </si>
  <si>
    <t>3474630011595</t>
  </si>
  <si>
    <t>RU.77.99.37.001.E.008406.10.13</t>
  </si>
  <si>
    <t>ПРОФЕССИОНАЛЬНАЯ ДОЛГОВРЕМЕННАЯ УКЛАДКА X-TENSO</t>
  </si>
  <si>
    <t>Инновационная услуга X-tenso Moisturist - долговременное выпрямление волос с глубоким уходом</t>
  </si>
  <si>
    <t>ЛП Х-ТЕНЗО Крем д/чувств.волос 250мл</t>
  </si>
  <si>
    <t>250 мл = 2 нанесения</t>
  </si>
  <si>
    <t>E1600301</t>
  </si>
  <si>
    <t>3474630258778</t>
  </si>
  <si>
    <t>RU.77.99.37.001.E.008433.10.13</t>
  </si>
  <si>
    <t>ЛП Х-ТЕНЗО Крем д/натур.волос 250мл</t>
  </si>
  <si>
    <t xml:space="preserve">250 мл = 2 нанесения  </t>
  </si>
  <si>
    <t>E1600101</t>
  </si>
  <si>
    <t>3474630258716</t>
  </si>
  <si>
    <t>RU.77.99.37.001.E.007250.09.13</t>
  </si>
  <si>
    <t>ЛП Х-ТЕНЗО Крем д/труднопод.волос 250мл</t>
  </si>
  <si>
    <t xml:space="preserve">для натуральных трудноподдающихся волос (250 мл = 2 нанесения) </t>
  </si>
  <si>
    <t>E1600201</t>
  </si>
  <si>
    <t>3474630258761</t>
  </si>
  <si>
    <t>RU.77.99.37.001.E.008777.09.13</t>
  </si>
  <si>
    <t>ЛП Х-ТЕНЗО Фиксир.молочко 1000мл</t>
  </si>
  <si>
    <t>E0516005</t>
  </si>
  <si>
    <t>3474630258808</t>
  </si>
  <si>
    <t>RU.77.99.37.001.E.008778.09.13</t>
  </si>
  <si>
    <r>
      <t xml:space="preserve"> DULCIA ADVANCED Ionène G /  ДУЛЬСИЯ ЭДВАНСТ Ионен G</t>
    </r>
    <r>
      <rPr>
        <b/>
        <sz val="20"/>
        <color indexed="56"/>
        <rFont val="Century Gothic"/>
        <family val="2"/>
        <charset val="204"/>
      </rPr>
      <t xml:space="preserve">  - 3 НОВЫХ услуги долговременной формы: ПРИКОРНЕВОЙ ОБЪЕМ, РОСКОШНЫЕ ЛОКОНЫ, ЕСТЕСТВЕННЫЕ ЛОКОНЫ</t>
    </r>
  </si>
  <si>
    <t>ЛП Дульсия Эдванст лосьон 1 75мл</t>
  </si>
  <si>
    <t>натуральные волосы</t>
  </si>
  <si>
    <t>URU00910</t>
  </si>
  <si>
    <t>4690214078320</t>
  </si>
  <si>
    <t>RU.77.99.37.001.E.008781.10.13</t>
  </si>
  <si>
    <t>ЛП Дульсия Эдванст лосьон 2 75мл</t>
  </si>
  <si>
    <t>чувствительные волосы</t>
  </si>
  <si>
    <t>URU00911</t>
  </si>
  <si>
    <t>4690214078351</t>
  </si>
  <si>
    <t>RU.77.99.37.001.E.008782.10.13</t>
  </si>
  <si>
    <t>ЛП Дульсия Эдванст лосьон 3 75мл</t>
  </si>
  <si>
    <t>сильно чувствительные волосы</t>
  </si>
  <si>
    <t>URU00912</t>
  </si>
  <si>
    <t>4690214078382</t>
  </si>
  <si>
    <t>RU.77.99.37.001.E.008397.10.13</t>
  </si>
  <si>
    <t>ЛП Дульсия Эдванст Фиксатор 1000мл</t>
  </si>
  <si>
    <t>E0243705</t>
  </si>
  <si>
    <t>3474630355750</t>
  </si>
  <si>
    <t>RU.77.99.37.001.E.008390.10.13</t>
  </si>
  <si>
    <t>L'OREAL PROFESSIONNEL HOMME Мужская линия</t>
  </si>
  <si>
    <t>L'OREAL PROFESSIONNEL HOMME Продукция для продажи в салоне</t>
  </si>
  <si>
    <t>Средства для укладки</t>
  </si>
  <si>
    <t>ЛП ОМ Моделирующая паста 150мл</t>
  </si>
  <si>
    <t>E1599102</t>
  </si>
  <si>
    <t>3474630160897</t>
  </si>
  <si>
    <t>ЕАЭС N RU Д-FR.РА01.В.02759/22</t>
  </si>
  <si>
    <t>L'OREAL PROFESSIONNEL HOMME Продукция для использования в салоне</t>
  </si>
  <si>
    <t>Средство для тонирования седины (время выдержки 5 минут). Использовать с оксидантом №6 и шампунем L'OREAL PROFESSIONNEL HOMME Тоник в день окрашивания.</t>
  </si>
  <si>
    <t>ЛП СЭ ХРОМА КРЕМ шампунь синий 300 мл</t>
  </si>
  <si>
    <t>Для шатенок</t>
  </si>
  <si>
    <t>3474637044985</t>
  </si>
  <si>
    <t>ЕАЭС N RU Д-FR.РА01.В.81953/21</t>
  </si>
  <si>
    <t>ЛП СЭ ХРОМА КРЕМ шампунь фиол 300 мл</t>
  </si>
  <si>
    <t>Для светлого и пепельного блонда</t>
  </si>
  <si>
    <t>3474637045005</t>
  </si>
  <si>
    <t>ЛП СЭ ХРОМА КРЕМ шампунь зелен 300 мл</t>
  </si>
  <si>
    <t>Для темных шатенок и брюнеток</t>
  </si>
  <si>
    <t>3474637044961</t>
  </si>
  <si>
    <t>ЛП СЭ ХРОМА КРЕМ шампунь синий 500 мл</t>
  </si>
  <si>
    <r>
      <rPr>
        <b/>
        <sz val="16"/>
        <rFont val="Century Gothic"/>
        <family val="2"/>
        <charset val="204"/>
      </rPr>
      <t>ВЫГОДА НА МЛ 25%,</t>
    </r>
    <r>
      <rPr>
        <sz val="16"/>
        <rFont val="Century Gothic"/>
        <family val="2"/>
        <charset val="204"/>
      </rPr>
      <t xml:space="preserve"> Для шатенок</t>
    </r>
  </si>
  <si>
    <t>E3785300</t>
  </si>
  <si>
    <t>3474637044909</t>
  </si>
  <si>
    <t>ЛП СЭ ХРОМА КРЕМ шампунь зелен 500 мл</t>
  </si>
  <si>
    <r>
      <rPr>
        <b/>
        <sz val="16"/>
        <rFont val="Century Gothic"/>
        <family val="2"/>
        <charset val="204"/>
      </rPr>
      <t>ВЫГОДА 25%</t>
    </r>
    <r>
      <rPr>
        <sz val="16"/>
        <rFont val="Century Gothic"/>
        <family val="2"/>
        <charset val="204"/>
      </rPr>
      <t>, Для шатенок и брюнеток</t>
    </r>
  </si>
  <si>
    <t>E3785100</t>
  </si>
  <si>
    <t>3474637044886</t>
  </si>
  <si>
    <t>ЛП СЭ МЕТАЛ ДЕТОКС масло 50 мл</t>
  </si>
  <si>
    <t>ЕАЭС N RU Д-FR.РА05.В.89436/22</t>
  </si>
  <si>
    <t>хит продаж ТОП 10</t>
  </si>
  <si>
    <t>30158078</t>
  </si>
  <si>
    <t>ЕАЭС N RU Д-FR.РА01.В.19111/21</t>
  </si>
  <si>
    <t>E3548402</t>
  </si>
  <si>
    <t>30160606</t>
  </si>
  <si>
    <t>ЕАЭС N RU Д-FR.РА01.В.19191/21</t>
  </si>
  <si>
    <t>ЛП СЭ МЕТАЛ ДЕТОКС спрей 500 мл</t>
  </si>
  <si>
    <r>
      <rPr>
        <b/>
        <sz val="14"/>
        <rFont val="Arial Cyr"/>
        <charset val="204"/>
      </rPr>
      <t xml:space="preserve">Услуга. Шаг 1: </t>
    </r>
    <r>
      <rPr>
        <sz val="14"/>
        <rFont val="Arial Cyr"/>
        <charset val="204"/>
      </rPr>
      <t>нейтрализация металлов в кортексе волоса перед окрашиванием, балаяжем и осветлением</t>
    </r>
  </si>
  <si>
    <t>30164840</t>
  </si>
  <si>
    <t>ЕАЭС N RU Д-FR.РА01.В.19219/21</t>
  </si>
  <si>
    <t>ЛП СЭ МЕТАЛ ДЕТОКС шампунь 1500 мл</t>
  </si>
  <si>
    <r>
      <rPr>
        <b/>
        <sz val="14"/>
        <rFont val="Arial Cyr"/>
        <charset val="204"/>
      </rPr>
      <t>Услуга. Шаг 2</t>
    </r>
    <r>
      <rPr>
        <sz val="14"/>
        <rFont val="Arial Cyr"/>
        <charset val="204"/>
      </rPr>
      <t>: очищение от металлов после технических услуг</t>
    </r>
  </si>
  <si>
    <t>30160668</t>
  </si>
  <si>
    <t>ЛП СЭ МЕТАЛ ДЕТОКС маска 500 мл</t>
  </si>
  <si>
    <t>E3560001</t>
  </si>
  <si>
    <t>30163478</t>
  </si>
  <si>
    <t>ЛП СЭ МЕТАЛ ДЕТОКС см.уход 500 мл</t>
  </si>
  <si>
    <r>
      <rPr>
        <b/>
        <sz val="14"/>
        <rFont val="Arial Cyr"/>
        <charset val="204"/>
      </rPr>
      <t>Услуга Шаг 3:</t>
    </r>
    <r>
      <rPr>
        <sz val="14"/>
        <rFont val="Arial Cyr"/>
        <charset val="204"/>
      </rPr>
      <t xml:space="preserve"> предотвращение дальнейшего накопления металлов в волосах </t>
    </r>
  </si>
  <si>
    <t>30160637</t>
  </si>
  <si>
    <t>ABSOLUT REPAIR: ВОССТАНОВЛЕНИЕ ДЛЯ ПОВРЕЖДЕННЫХ ВОЛОС (НА 77% МЕНЬШЕ ПОВРЕЖДЕНИЙ)</t>
  </si>
  <si>
    <t>ЛП СЭ Aбсолют Рэпеер шампунь 300 мл</t>
  </si>
  <si>
    <t>3474636974221</t>
  </si>
  <si>
    <t>ЕАЭС N RU Д-FR.РА01.В.51379/21</t>
  </si>
  <si>
    <t>ЛП СЭ Абсолют Рэпеер см.уход 200 мл</t>
  </si>
  <si>
    <t>E3571900</t>
  </si>
  <si>
    <t>3474636976096</t>
  </si>
  <si>
    <t>ЕАЭС N RU Д-FR.РА01.В.51515/21</t>
  </si>
  <si>
    <t>ЛП СЭ Абсолют Рэпеер крем-я маска 250мл</t>
  </si>
  <si>
    <t>E3557801</t>
  </si>
  <si>
    <t>3474636971039</t>
  </si>
  <si>
    <t>ЕАЭС N RU Д-FR.РА02.В.79193/22</t>
  </si>
  <si>
    <t>E3564201</t>
  </si>
  <si>
    <t>3474636975327</t>
  </si>
  <si>
    <t>ЕАЭС N RU Д-FR.РА01.В.52305/21</t>
  </si>
  <si>
    <r>
      <rPr>
        <b/>
        <sz val="14"/>
        <rFont val="Arial Cyr"/>
        <charset val="204"/>
      </rPr>
      <t>хит продаж ТОП 10</t>
    </r>
    <r>
      <rPr>
        <sz val="14"/>
        <rFont val="Arial Cyr"/>
        <charset val="204"/>
      </rPr>
      <t xml:space="preserve"> многофункциональное масло.10 мгновенных эффектов</t>
    </r>
  </si>
  <si>
    <t>E3574500</t>
  </si>
  <si>
    <t>3474636977369</t>
  </si>
  <si>
    <t>ЕАЭС N RU Д-FR.РА01.В.97471/21</t>
  </si>
  <si>
    <t>ЛП СЭ Aбослют Рэпеер шампунь 1500 мл</t>
  </si>
  <si>
    <t>3474636975938</t>
  </si>
  <si>
    <t>ЛП СЭ Абсолют Рэпеер шампунь 500 мл</t>
  </si>
  <si>
    <r>
      <t xml:space="preserve">выгода </t>
    </r>
    <r>
      <rPr>
        <b/>
        <sz val="14"/>
        <rFont val="Arial Cyr"/>
        <charset val="204"/>
      </rPr>
      <t>29</t>
    </r>
    <r>
      <rPr>
        <sz val="14"/>
        <rFont val="Arial Cyr"/>
        <charset val="204"/>
      </rPr>
      <t>%, эксклюзивный формат для салонов</t>
    </r>
  </si>
  <si>
    <t>3474636975921</t>
  </si>
  <si>
    <t>ЛП СЭ Абсолют Рэпеер крем-я маска 500 мл</t>
  </si>
  <si>
    <t>E3565300</t>
  </si>
  <si>
    <t>3474636975433</t>
  </si>
  <si>
    <t>ЛП СЭ Абсолют Рэпеер золотая маска 500мл</t>
  </si>
  <si>
    <t>E3562700</t>
  </si>
  <si>
    <t>3474636975174</t>
  </si>
  <si>
    <t>VITAMINO COLOR: ЗАЩИТА ЦВЕТА ДЛЯ ОКРАШЕННЫХ ВОЛОС (ДО 8 НЕДЕЛЬ ЗАЩИТЫ ЦВЕТА)</t>
  </si>
  <si>
    <t>3474636975518</t>
  </si>
  <si>
    <t>E3568001</t>
  </si>
  <si>
    <t>3474636975709</t>
  </si>
  <si>
    <t xml:space="preserve">ЛП СЭ Витамино C маска 250 мл </t>
  </si>
  <si>
    <t>3474636976058</t>
  </si>
  <si>
    <t>3474636974368</t>
  </si>
  <si>
    <t>ЕАЭС N RU Д-FR.РА01.В.53067/21</t>
  </si>
  <si>
    <t>3474636975976</t>
  </si>
  <si>
    <t>All</t>
  </si>
  <si>
    <t>ЛП СЭ Витамино С шампунь 500 мл</t>
  </si>
  <si>
    <t>3474636975952</t>
  </si>
  <si>
    <t xml:space="preserve">ЛП СЭ Витамино C см.уход 750 мл </t>
  </si>
  <si>
    <t>3474636975358</t>
  </si>
  <si>
    <t xml:space="preserve">ЛП СЭ Витамино C маска 500 мл </t>
  </si>
  <si>
    <t>E3567700</t>
  </si>
  <si>
    <t>3474636975679</t>
  </si>
  <si>
    <t>ЛП СЭ Витамино C концентрат 400 мл</t>
  </si>
  <si>
    <t>E3569800</t>
  </si>
  <si>
    <t>3474636975884</t>
  </si>
  <si>
    <t>ЕАЭС N RU Д-FR.РА01.В.52988/21</t>
  </si>
  <si>
    <r>
      <t>PRO LONGER:</t>
    </r>
    <r>
      <rPr>
        <b/>
        <sz val="24"/>
        <rFont val="Century Gothic"/>
        <family val="2"/>
        <charset val="204"/>
      </rPr>
      <t xml:space="preserve"> </t>
    </r>
    <r>
      <rPr>
        <b/>
        <sz val="20"/>
        <rFont val="Century Gothic"/>
        <family val="2"/>
        <charset val="204"/>
      </rPr>
      <t>ПОДДЕРЖАНИЕ КРАСОТЫ  ДЛИННЫХ ВОЛОС (СОКРАЩЕНИЕ ЛОМКОСТИ ДО 94%)</t>
    </r>
  </si>
  <si>
    <t>3474636974429</t>
  </si>
  <si>
    <t>E3572100</t>
  </si>
  <si>
    <t>3474636976119</t>
  </si>
  <si>
    <t>ЛП СЭ Про Лонгер маска 250 мл</t>
  </si>
  <si>
    <t>E3571701</t>
  </si>
  <si>
    <t>3474636976072</t>
  </si>
  <si>
    <t>ЛП СЭ Про Лонгер термо.крем 150 мл</t>
  </si>
  <si>
    <t>E3573901</t>
  </si>
  <si>
    <t>3474636977307</t>
  </si>
  <si>
    <t>ЕАЭС N RU Д-FR.РА01.В.53127/21</t>
  </si>
  <si>
    <t xml:space="preserve">ЛП СЭ Про Лонгер шампунь 500 мл </t>
  </si>
  <si>
    <t>3474636975853</t>
  </si>
  <si>
    <t>ЛП СЭ Про Лонгер см.уход 750 мл</t>
  </si>
  <si>
    <t>E3565500</t>
  </si>
  <si>
    <t>3474636975457</t>
  </si>
  <si>
    <t>ЛП СЭ Про Лонгер маска 500 мл</t>
  </si>
  <si>
    <t>E3564900</t>
  </si>
  <si>
    <t>3474636975396</t>
  </si>
  <si>
    <t>BLONDIFIER: УХОД ДЛЯ ОСВЕТЛЕННЫХ И МЕЛИРОВАННЫХ ВОЛОС (УСИЛИВАЕТ МНОГОМЕРНОЕ СИЯНИЕ БЛОНДА)</t>
  </si>
  <si>
    <t>ЛП СЭ Блонд-р Глосс см.уход 200 мл</t>
  </si>
  <si>
    <t>E3571100</t>
  </si>
  <si>
    <t>3474636976010</t>
  </si>
  <si>
    <t>ЕАЭС N RU Д-FR.АИ33.В.05106/20</t>
  </si>
  <si>
    <t xml:space="preserve">ЛП СЭ Блонд-р маска/сияния 250мл </t>
  </si>
  <si>
    <t>E3571301</t>
  </si>
  <si>
    <t>3474636976034</t>
  </si>
  <si>
    <t>ЛП СЭ Блонд-р Глосс шам д/сияния 1500 мл</t>
  </si>
  <si>
    <t>3474636975662</t>
  </si>
  <si>
    <t>ЛП СЭ Блонд-р Глосс шам д/сияния 500 мл</t>
  </si>
  <si>
    <t>3474636975907</t>
  </si>
  <si>
    <t>ЛП СЭ Блонд-р см.уход 750 мл</t>
  </si>
  <si>
    <t>E3565600</t>
  </si>
  <si>
    <t>3474636975464</t>
  </si>
  <si>
    <t xml:space="preserve">ЛП СЭ Блонд-р маска/сияния 500мл </t>
  </si>
  <si>
    <t>E3565100</t>
  </si>
  <si>
    <t>3474636975419</t>
  </si>
  <si>
    <t>INFORCER: УКРЕПЛЕНИЕ ОСЛАБЛЕННЫХ ВОЛОС И БОРЬБА С ЛОМКОСТЬЮ (ВИТАМИН B6 + БИОТИН)</t>
  </si>
  <si>
    <t>ЛП СЭ Инфорсер шампунь 300 мл</t>
  </si>
  <si>
    <t>3474636975259</t>
  </si>
  <si>
    <t>ЛП СЭ Инфорсер см.уход 200 мл</t>
  </si>
  <si>
    <t>E3563100</t>
  </si>
  <si>
    <t>3474636975211</t>
  </si>
  <si>
    <t xml:space="preserve">ЛП СЭ Инфорсер маска 250 мл </t>
  </si>
  <si>
    <t>E3563901</t>
  </si>
  <si>
    <t>3474636975297</t>
  </si>
  <si>
    <t>ЛП СЭ Инфорсер шампунь 1500 мл</t>
  </si>
  <si>
    <t>3474636975266</t>
  </si>
  <si>
    <t>ЛП СЭ Инфорсер см-й уход 750 мл</t>
  </si>
  <si>
    <t>E3564000</t>
  </si>
  <si>
    <t>3474636975303</t>
  </si>
  <si>
    <t xml:space="preserve">ЛП СЭ Инфорсер маска 500 мл </t>
  </si>
  <si>
    <t>E3563200</t>
  </si>
  <si>
    <t>3474636975228</t>
  </si>
  <si>
    <t>VOLUMETRY: ПРИДАНИЕ ОБЪЕМА ДЛЯ ТОНКИХ ВОЛОС (СОХРАНЕНИЕ ЕСТЕСТВЕННОГО УВЛАЖНЕНИЯ ВОЛОСА ДО 82%)</t>
  </si>
  <si>
    <t>ЛП СЭ Волюметри шампунь 300мл</t>
  </si>
  <si>
    <t>3474636974184</t>
  </si>
  <si>
    <t xml:space="preserve">ЛП СЭ Волюметри спрей 125 мл </t>
  </si>
  <si>
    <t>3474636977321</t>
  </si>
  <si>
    <t>ЛП СЭ Волюметри шампунь 1500мл</t>
  </si>
  <si>
    <t>3474636975556</t>
  </si>
  <si>
    <t xml:space="preserve">LISS UNLIMITED: ДИСЦИПЛИНА И ГЛАДКОСТЬ </t>
  </si>
  <si>
    <t>ЛП СЭ Лисс шампунь 300 мл</t>
  </si>
  <si>
    <t>E3554901</t>
  </si>
  <si>
    <t>3474636974405</t>
  </si>
  <si>
    <t xml:space="preserve">ЛП СЭ Лисс маска 250 мл </t>
  </si>
  <si>
    <t>E3570902</t>
  </si>
  <si>
    <t>3474636975990</t>
  </si>
  <si>
    <t>E3554101</t>
  </si>
  <si>
    <t>3474636974320</t>
  </si>
  <si>
    <t>ЕАЭС N RU Д-FR.РА01.В.53190/21</t>
  </si>
  <si>
    <t xml:space="preserve">ЛП СЭ Лисс маска 500 мл </t>
  </si>
  <si>
    <t>E3567101</t>
  </si>
  <si>
    <t>3474636975617</t>
  </si>
  <si>
    <t>ЕАЭС N RU Д-FR.РА01.В.97733/21</t>
  </si>
  <si>
    <t>ЕАЭС N RU Д-FR.РА01.В.97351/21</t>
  </si>
  <si>
    <t>SILVER: НЕЙТРАЛИЗАЦИЯ ЖЕЛТИЗНЫ И УХОД ЗА СЕДЫМИ ВОЛОСАМИ</t>
  </si>
  <si>
    <t>ЛП СЭ РЕНО Сильвер шампунь 300 мл</t>
  </si>
  <si>
    <t>3474636974115</t>
  </si>
  <si>
    <t>ЛП СЭ РЕНО Сильвер см.уход 200 мл</t>
  </si>
  <si>
    <t>E3572201</t>
  </si>
  <si>
    <t>3474636976126</t>
  </si>
  <si>
    <t>ЕАЭС N RU Д-FR.РА01.В.60538/21</t>
  </si>
  <si>
    <t>ЛП СЭ РЕНО Сильвер шампунь 1500 мл</t>
  </si>
  <si>
    <t>3474636975570</t>
  </si>
  <si>
    <t>BLOW DRY: ТЕРМОЗАЩИТНЫЙ КРЕМ С ЭФФЕКТОМ "ПАМЯТИ ФОРМЫ"</t>
  </si>
  <si>
    <t>ЛП СТИМПОД 3.0 Стайлер</t>
  </si>
  <si>
    <t>E3142100</t>
  </si>
  <si>
    <t>3474636819713</t>
  </si>
  <si>
    <t>TECNI.ART - СТАЙЛИНГ ДЛЯ ВСЕХ ПОТРЕБНОСТЕЙ ПРОФЕССИОНАЛОВ</t>
  </si>
  <si>
    <t>FIX - ФИКСАЦИЯ</t>
  </si>
  <si>
    <t>ЕАЭС N RU Д-FR.РА02.В.81264/22</t>
  </si>
  <si>
    <t>ЛП ТНА ЭР ФИКС ПЮР 400 МЛ</t>
  </si>
  <si>
    <t>Спрей моментальной фиксации с защитой от влаги  (фикс.5/6). БЕЗ ЗАПАХА</t>
  </si>
  <si>
    <t>E2904300</t>
  </si>
  <si>
    <t>30157705</t>
  </si>
  <si>
    <t>ЕАЭС N RU Д-FR.РА01.В.02459/22</t>
  </si>
  <si>
    <t>ЛП ТНА19 ФИКС АНТИ-ФРИЗЗ 400 мл</t>
  </si>
  <si>
    <t>Спрей сильной фиксации с защитой от влаги и УФ-лучей (фикс.4/6)</t>
  </si>
  <si>
    <t>E2904601</t>
  </si>
  <si>
    <t>30162846</t>
  </si>
  <si>
    <t>ЛП ТНА19 ФИКС АНТИ-ФРИЗЗ ПЮР 400 мл</t>
  </si>
  <si>
    <t xml:space="preserve">Спрей сильной фиксации с защитой от влаги и УФ-лучей (фикс.4/6). БЕЗ ЗАПАХА </t>
  </si>
  <si>
    <t>E2904900</t>
  </si>
  <si>
    <t>30165380</t>
  </si>
  <si>
    <t>ЛП ТНА ТРАНСФОРМЕР ПАСТА 150 мл</t>
  </si>
  <si>
    <t>Универсальная жидкая паста для волос: дисциплина, текстура и очерченность (фикс.3/6)</t>
  </si>
  <si>
    <t>E2909002</t>
  </si>
  <si>
    <t>30161047</t>
  </si>
  <si>
    <t>VOLUME - ОБЪЕМ</t>
  </si>
  <si>
    <t>ЕАЭС N RU Д-FR.РА01.В.35238/21</t>
  </si>
  <si>
    <t>ЛП ТНА19 СУПЕР ДАСТ 7 г</t>
  </si>
  <si>
    <t>Пудра для создания прикорневого объёма и фиксации.  (фикс.3/6)</t>
  </si>
  <si>
    <t>30162853</t>
  </si>
  <si>
    <t>RU.50.99.04.001.R.000177.11.21</t>
  </si>
  <si>
    <t>СИЯНИЕ И БЛЕСК</t>
  </si>
  <si>
    <t>ЛП ТНА19 ЛИСС КОНТРОЛ ПЛЮС 50мл</t>
  </si>
  <si>
    <t>Сыворотка для контроля гладкости (фикс.1/6)</t>
  </si>
  <si>
    <t>E2906301</t>
  </si>
  <si>
    <t>30165427</t>
  </si>
  <si>
    <t>ЕАЭС N RU Д-FR.РА05.В.38342/22</t>
  </si>
  <si>
    <t>TEXTURE - ТЕКСТУРА</t>
  </si>
  <si>
    <t>ЛП ТНА19 СИРЕН ВЕЙВЗ 150мл</t>
  </si>
  <si>
    <t xml:space="preserve">Эластичный крем для создания четко очерченных и упругих локонов.  (фикс.1/6)
</t>
  </si>
  <si>
    <t>E2906100</t>
  </si>
  <si>
    <t>30160163</t>
  </si>
  <si>
    <t>ЕАЭС N RU Д-FR.АИ33.В.05527/20</t>
  </si>
  <si>
    <t>ЛП ТНА19 БАУНСИ&amp;ТЕНДЕР 150мл</t>
  </si>
  <si>
    <t>2 в 1: крем-гель для четко очерченных и шелковистых локонов. Степень фиксации 2/6</t>
  </si>
  <si>
    <t>E2906000</t>
  </si>
  <si>
    <t>30157729</t>
  </si>
  <si>
    <t>ЕАЭС N RU Д-FR.РА05.В.38180/22</t>
  </si>
  <si>
    <t>ЛП ТНА19 ФИКС МАКС 200 мл</t>
  </si>
  <si>
    <t>Структурирующий гель экстра-сильной фиксации, не оставляет налета на волосах (Фикс.6/6)</t>
  </si>
  <si>
    <t>E2902401</t>
  </si>
  <si>
    <t>30165519</t>
  </si>
  <si>
    <t>ЕАЭС N RU Д-FR.РА01.В.02593/22</t>
  </si>
  <si>
    <t>ЛП ТНА19 Э-ХЕД ТЯНУЧКА (Web) 150мл</t>
  </si>
  <si>
    <t>Тянучка для создания текстуры для всех типов волос. (фикс. 5/6)</t>
  </si>
  <si>
    <t>E2906402</t>
  </si>
  <si>
    <t>30165366</t>
  </si>
  <si>
    <t>ЛП ТНА19 ДЕПОЛИШ 100 мл</t>
  </si>
  <si>
    <t>Реконструирующая паста для создания эффекта небрежной укладки (фикс.4/6)</t>
  </si>
  <si>
    <t>E2906701</t>
  </si>
  <si>
    <t>30159884</t>
  </si>
  <si>
    <t>ЛЕГЕНДАРНЫЙ ЛАК INFINIUM PURE БЕЗ ЗАПАХА</t>
  </si>
  <si>
    <t>ЛП ИНФИНИУМ ПЮР СТРОНГ 300 мл</t>
  </si>
  <si>
    <t>ЛАК БЕЗ ЗАПАХА СИЛЬНОЙ ФИКСАЦИИ (фикс.3)</t>
  </si>
  <si>
    <t>E2192202</t>
  </si>
  <si>
    <t>3474636476602</t>
  </si>
  <si>
    <t>ЕАЭС N RU Д-FR.РА02.В.81681/22</t>
  </si>
  <si>
    <t xml:space="preserve">ЛАК БЕЗ ЗАПАХА ЭКСТРА-СИЛЬНОЙ ФИКСАЦИИ (фикс.4) </t>
  </si>
  <si>
    <t>ELNETT LAQUE - ЭЛЬНЕТТ ЛАК</t>
  </si>
  <si>
    <t>ЛП ЭЛЬНЕТТ Жеробоам Лак 500мл</t>
  </si>
  <si>
    <t>E0016702</t>
  </si>
  <si>
    <t>3474632000481</t>
  </si>
  <si>
    <t>ЛП ОМ ПОКЕР паста 75мл</t>
  </si>
  <si>
    <t>E0694102</t>
  </si>
  <si>
    <t>3474630517790</t>
  </si>
  <si>
    <t>RU.50.99.05.001.E.000131.05.16</t>
  </si>
  <si>
    <t>E3549301</t>
  </si>
  <si>
    <t>E3547501</t>
  </si>
  <si>
    <t>E3570302</t>
  </si>
  <si>
    <t>E3570202</t>
  </si>
  <si>
    <t xml:space="preserve">ЛП СЭ Про Лонгер шампунь 1500 мл </t>
  </si>
  <si>
    <t>E3567002</t>
  </si>
  <si>
    <t>3474636975600</t>
  </si>
  <si>
    <t>E3567602</t>
  </si>
  <si>
    <t>E3570002</t>
  </si>
  <si>
    <t>E3563501</t>
  </si>
  <si>
    <t>E3557001</t>
  </si>
  <si>
    <t>E3566502</t>
  </si>
  <si>
    <t>ГАММЫ СТАЙЛИНГА И STEAMPOD L'OREAL PROFESSIONNEL</t>
  </si>
  <si>
    <r>
      <rPr>
        <b/>
        <u/>
        <sz val="20"/>
        <rFont val="Century Gothic"/>
        <family val="2"/>
        <charset val="204"/>
      </rPr>
      <t>ЭКОЛОГИЧНЫЙ САЛОН КРАСОТЫ</t>
    </r>
    <r>
      <rPr>
        <b/>
        <sz val="20"/>
        <rFont val="Century Gothic"/>
        <family val="2"/>
        <charset val="204"/>
      </rPr>
      <t xml:space="preserve">
</t>
    </r>
    <r>
      <rPr>
        <sz val="16"/>
        <rFont val="Century Gothic"/>
        <family val="2"/>
        <charset val="204"/>
      </rPr>
      <t>Экономия воды - первый шаг по внедрению 
устойчивого развития в салонную индустрию</t>
    </r>
    <r>
      <rPr>
        <sz val="20"/>
        <rFont val="Century Gothic"/>
        <family val="2"/>
        <charset val="204"/>
      </rPr>
      <t xml:space="preserve"> </t>
    </r>
  </si>
  <si>
    <t>ЛП Гьёза лейка-душ сберег. воду</t>
  </si>
  <si>
    <r>
      <t xml:space="preserve">Инновационная лейка Gjosa. </t>
    </r>
    <r>
      <rPr>
        <b/>
        <sz val="14"/>
        <color theme="1"/>
        <rFont val="Century Gothic"/>
        <family val="2"/>
        <charset val="204"/>
      </rPr>
      <t>ДО 69% ЭКОНОМИИ ВОДЫ</t>
    </r>
    <r>
      <rPr>
        <sz val="14"/>
        <color theme="1"/>
        <rFont val="Century Gothic"/>
        <family val="2"/>
        <charset val="204"/>
      </rPr>
      <t>: каждую минуту на салон тратится всего</t>
    </r>
    <r>
      <rPr>
        <sz val="16"/>
        <color theme="1"/>
        <rFont val="Century Gothic"/>
        <family val="2"/>
        <charset val="204"/>
      </rPr>
      <t xml:space="preserve"> </t>
    </r>
    <r>
      <rPr>
        <b/>
        <sz val="16"/>
        <color rgb="FF00B050"/>
        <rFont val="Century Gothic"/>
        <family val="2"/>
        <charset val="204"/>
      </rPr>
      <t xml:space="preserve">2.5 </t>
    </r>
    <r>
      <rPr>
        <sz val="12"/>
        <rFont val="Century Gothic"/>
        <family val="2"/>
        <charset val="204"/>
      </rPr>
      <t>л</t>
    </r>
    <r>
      <rPr>
        <b/>
        <sz val="14"/>
        <color theme="1"/>
        <rFont val="Century Gothic"/>
        <family val="2"/>
        <charset val="204"/>
      </rPr>
      <t xml:space="preserve"> </t>
    </r>
    <r>
      <rPr>
        <sz val="14"/>
        <color theme="1"/>
        <rFont val="Century Gothic"/>
        <family val="2"/>
        <charset val="204"/>
      </rPr>
      <t>воды вместо</t>
    </r>
    <r>
      <rPr>
        <b/>
        <sz val="14"/>
        <color theme="1"/>
        <rFont val="Century Gothic"/>
        <family val="2"/>
        <charset val="204"/>
      </rPr>
      <t xml:space="preserve"> </t>
    </r>
    <r>
      <rPr>
        <sz val="12"/>
        <rFont val="Century Gothic"/>
        <family val="2"/>
        <charset val="204"/>
      </rPr>
      <t>8 л</t>
    </r>
    <r>
      <rPr>
        <sz val="14"/>
        <rFont val="Century Gothic"/>
        <family val="2"/>
        <charset val="204"/>
      </rPr>
      <t xml:space="preserve"> </t>
    </r>
    <r>
      <rPr>
        <sz val="14"/>
        <color theme="1"/>
        <rFont val="Century Gothic"/>
        <family val="2"/>
        <charset val="204"/>
      </rPr>
      <t>благодаря Gjosa</t>
    </r>
  </si>
  <si>
    <t>E3862800</t>
  </si>
  <si>
    <t>3474637102999</t>
  </si>
  <si>
    <t xml:space="preserve">Tech </t>
  </si>
  <si>
    <t>ЛП МАЖИРЕЛЬ 5.3 50 мл</t>
  </si>
  <si>
    <t>E0895602</t>
  </si>
  <si>
    <t>3474634002759</t>
  </si>
  <si>
    <t>ЛП МАЖИРЕЛЬ 6.32 50 мл</t>
  </si>
  <si>
    <t>E0888402</t>
  </si>
  <si>
    <t>3474634002148</t>
  </si>
  <si>
    <t>ЛП МАЖИРУЖ Рубилайн 7.45 50 мл</t>
  </si>
  <si>
    <t>E0902901</t>
  </si>
  <si>
    <t>3474630202245</t>
  </si>
  <si>
    <t>E3590101</t>
  </si>
  <si>
    <t>E3849100</t>
  </si>
  <si>
    <t>3474637090609</t>
  </si>
  <si>
    <t>E3565700</t>
  </si>
  <si>
    <t>3474636975471</t>
  </si>
  <si>
    <t>E3566101</t>
  </si>
  <si>
    <t>E3570502</t>
  </si>
  <si>
    <t>E3555101</t>
  </si>
  <si>
    <t>E3563602</t>
  </si>
  <si>
    <t>ЛП СЭ Лисс шампунь 1500 мл</t>
  </si>
  <si>
    <t>E3567501</t>
  </si>
  <si>
    <t>3474636975655</t>
  </si>
  <si>
    <t>ЛП ИНФИНИУМ ПЮР ЭКСТРА СТРОНГ 300 мл</t>
  </si>
  <si>
    <t>E2192502</t>
  </si>
  <si>
    <t>3474636476633</t>
  </si>
  <si>
    <t xml:space="preserve">ЛП МАЖИРЕЛЬ КУЛ ИНФОРСД 8.1 </t>
  </si>
  <si>
    <t xml:space="preserve">ЛП МАЖИРЕЛЬ КУЛ ИНФОРСД 6.1 </t>
  </si>
  <si>
    <t xml:space="preserve">ЛП МАЖИРЕЛЬ КУЛ ИНФОРСД 8.13 </t>
  </si>
  <si>
    <t xml:space="preserve">ЛП МАЖИРЕЛЬ КУЛ ИНФОРСД 6.13 </t>
  </si>
  <si>
    <t>ЛП МАЖИРЕЛЬ 6.46 50 мл</t>
  </si>
  <si>
    <t>E2446801</t>
  </si>
  <si>
    <t>3474636531943</t>
  </si>
  <si>
    <t>RU.77.99.29.001.R.003744.10.22</t>
  </si>
  <si>
    <t>ЛП МАЖИРЕЛЬ 10.31 50 мл</t>
  </si>
  <si>
    <t>E0885402</t>
  </si>
  <si>
    <t>3474634005200</t>
  </si>
  <si>
    <t>ЛП МАЖИРЕЛЬ МАЖИРУЖ 4.60 50 мл</t>
  </si>
  <si>
    <t>E1624701</t>
  </si>
  <si>
    <t>3474636333189</t>
  </si>
  <si>
    <t>RU.77.99.29.001.R.003743.10.22</t>
  </si>
  <si>
    <t>ЛП МАЖИРЕЛЬ МАЖИРУЖ 4.62 50 мл</t>
  </si>
  <si>
    <t>E1623501</t>
  </si>
  <si>
    <t>3474636333134</t>
  </si>
  <si>
    <t>ЛП МАЖИРЕЛЬ МАЖИРУЖ 5.62 50 мл</t>
  </si>
  <si>
    <t>E0313604</t>
  </si>
  <si>
    <t>3474634002483</t>
  </si>
  <si>
    <t>ЛП МАЖИРЕЛЬ МАЖИРУЖ 6.66 50 мл</t>
  </si>
  <si>
    <t>E0901902</t>
  </si>
  <si>
    <t>3474634002452</t>
  </si>
  <si>
    <t>ЛП ДИАЛАЙТ 5.66 50мл</t>
  </si>
  <si>
    <t>E3746200</t>
  </si>
  <si>
    <t>3474637004217</t>
  </si>
  <si>
    <t>RU.77.99.29.001.R.000062.01.23</t>
  </si>
  <si>
    <t>ЛП ДИАЛАЙТ 6.46 50мл</t>
  </si>
  <si>
    <t>E3756000</t>
  </si>
  <si>
    <t>3474637005191</t>
  </si>
  <si>
    <t>ЛП ДИАЛАЙТ 6.66 50мл</t>
  </si>
  <si>
    <t>E3745400</t>
  </si>
  <si>
    <t>3474637004132</t>
  </si>
  <si>
    <t>УХОДЫ SERIE EXPERT - экологичная упаковка, неизменно эффективная формула</t>
  </si>
  <si>
    <r>
      <t>Scalp Advanced</t>
    </r>
    <r>
      <rPr>
        <b/>
        <sz val="20"/>
        <color theme="1"/>
        <rFont val="Century Gothic"/>
        <family val="2"/>
        <charset val="204"/>
      </rPr>
      <t xml:space="preserve"> - профессиональная перезагрузка для кожи головы (5 протоколов: чувствительная кожа, склонная к жирности, перхоть, выпадение волос и тонкие волосы)</t>
    </r>
  </si>
  <si>
    <t>ЛП СЭ Скальп Анти-Ойл шампунь 300мл</t>
  </si>
  <si>
    <t>Для жирной кожи головы</t>
  </si>
  <si>
    <t>E3873000</t>
  </si>
  <si>
    <t>3474637106461</t>
  </si>
  <si>
    <t>ЕАЭС N RU Д-FR.РА07.В.89711/22</t>
  </si>
  <si>
    <t>ЛП СЭ Скальп Анти-Ойл Шампунь 500мл</t>
  </si>
  <si>
    <t>E3872800</t>
  </si>
  <si>
    <t>3474637106447</t>
  </si>
  <si>
    <t>ЛП СЭ Скальп Анти-Ойл шампунь 1500мл</t>
  </si>
  <si>
    <t>E3872500</t>
  </si>
  <si>
    <t>3474637106416</t>
  </si>
  <si>
    <t xml:space="preserve">ЛП СЭ Скальп Анти-Ойл маска 250 мл </t>
  </si>
  <si>
    <t>E3848400</t>
  </si>
  <si>
    <t>3474637090531</t>
  </si>
  <si>
    <t>ЕАЭС N RU Д-FR.РА07.В.90210/22</t>
  </si>
  <si>
    <t xml:space="preserve">ЛП СЭ Скальп Анти-Ойл маска 500 мл </t>
  </si>
  <si>
    <t>E3848600</t>
  </si>
  <si>
    <t>3474637090555</t>
  </si>
  <si>
    <t>ЛП СЭ Скальп Анти-Дискомф шампунь 300мл</t>
  </si>
  <si>
    <t>Для чувствительной кожи головы</t>
  </si>
  <si>
    <t>E3847800</t>
  </si>
  <si>
    <t>3474637090470</t>
  </si>
  <si>
    <t>ЕАЭС N RU Д-FR.РА08.В.26909/22</t>
  </si>
  <si>
    <t>ЛП СЭ Скальп Анти-Дискомф шампунь 500мл</t>
  </si>
  <si>
    <t>E3848000</t>
  </si>
  <si>
    <t>3474637090494</t>
  </si>
  <si>
    <t>ЛП СЭ Скальп Анти-Дискомф шампунь 1500мл</t>
  </si>
  <si>
    <t>E3848200</t>
  </si>
  <si>
    <t>3474637090517</t>
  </si>
  <si>
    <t>ЛП СЭ Скальп Анти-Дискомф уход 200м</t>
  </si>
  <si>
    <t>E3848900</t>
  </si>
  <si>
    <t>3474637090586</t>
  </si>
  <si>
    <t>ЕАЭС N RU Д-FR.РА07.В.89946/22</t>
  </si>
  <si>
    <t>ЛП СЭ Скальп Анти-Дандрифф шмп 300м</t>
  </si>
  <si>
    <t>Борьба с перхотью</t>
  </si>
  <si>
    <t>E3886100</t>
  </si>
  <si>
    <t>3474637109387</t>
  </si>
  <si>
    <t>ЛП СЭ Анти-Дандрифф Шампунь 1500мл</t>
  </si>
  <si>
    <t>E3886500</t>
  </si>
  <si>
    <t>3474637109424</t>
  </si>
  <si>
    <t xml:space="preserve">ЛП СЭ Сериоксил шампунь 300 мл  </t>
  </si>
  <si>
    <t>Против тонкости волос, уплотнение волос и восстановление объема</t>
  </si>
  <si>
    <t>E3872400</t>
  </si>
  <si>
    <t>3474637106409</t>
  </si>
  <si>
    <t xml:space="preserve">ЛП СЭ Сериоксил Шампунь 1500мл   </t>
  </si>
  <si>
    <t>E3871900</t>
  </si>
  <si>
    <t>3474637106355</t>
  </si>
  <si>
    <t xml:space="preserve">ЛП СЭ Сериоксил сыворотка 90 мл  </t>
  </si>
  <si>
    <t>E3871800</t>
  </si>
  <si>
    <t>3474637106348</t>
  </si>
  <si>
    <t>ЕАЭС N RU Д-FR.РА07.В.90863/22</t>
  </si>
  <si>
    <t xml:space="preserve">ЛП СЭ Аминексил сыворотка 90 мл  </t>
  </si>
  <si>
    <t>Против выпадения волос</t>
  </si>
  <si>
    <t>E3871700</t>
  </si>
  <si>
    <t>3474637106331</t>
  </si>
  <si>
    <t xml:space="preserve">ЛП СЭ Аминексил ампулы 10*6 мл   </t>
  </si>
  <si>
    <t>E3887400</t>
  </si>
  <si>
    <t>3474637109516</t>
  </si>
  <si>
    <t xml:space="preserve">ЛП СЭ Аминексил ампулы 42*6 мл   </t>
  </si>
  <si>
    <t>E3887300</t>
  </si>
  <si>
    <t>3474637109509</t>
  </si>
  <si>
    <t>ИННОВАЦИОННАЯ УСЛУГА METAL DETOX</t>
  </si>
  <si>
    <t xml:space="preserve">ЛП СЭ Абсолют Рэпеер см.уход 750 мл </t>
  </si>
  <si>
    <t xml:space="preserve">ЛП СЭ Витамино C см.уход 200мл </t>
  </si>
  <si>
    <t>ЛП СЭ Витамино С шампунь 1500 мл</t>
  </si>
  <si>
    <r>
      <rPr>
        <b/>
        <sz val="20"/>
        <rFont val="Century Gothic"/>
        <family val="2"/>
        <charset val="204"/>
      </rPr>
      <t xml:space="preserve">НЕЙТРАЛИЗИРУЮЩИЙ ШАМПУНЬ-КРЕМ </t>
    </r>
    <r>
      <rPr>
        <b/>
        <sz val="20"/>
        <color rgb="FF7030A0"/>
        <rFont val="Century Gothic"/>
        <family val="2"/>
        <charset val="204"/>
      </rPr>
      <t>CHROMA CRÈME</t>
    </r>
  </si>
  <si>
    <t>ЛП СЭ Лисс масло термозащ. 125 мл</t>
  </si>
  <si>
    <t>E3555701</t>
  </si>
  <si>
    <r>
      <rPr>
        <b/>
        <sz val="26"/>
        <color theme="0"/>
        <rFont val="Century Gothic"/>
        <family val="2"/>
        <charset val="204"/>
      </rPr>
      <t xml:space="preserve">SteamPod </t>
    </r>
    <r>
      <rPr>
        <b/>
        <sz val="18"/>
        <color theme="0"/>
        <rFont val="Century Gothic"/>
        <family val="2"/>
        <charset val="204"/>
      </rPr>
      <t>- легендарный паровой стайлер для волос. Безграничные эксперименты с прическами: от идеально прямых волос до голливудских локонов. Сохранение укладки 72 часа.</t>
    </r>
  </si>
  <si>
    <r>
      <t>в 2 раза быстрее</t>
    </r>
    <r>
      <rPr>
        <sz val="14"/>
        <rFont val="Century Gothic"/>
        <family val="2"/>
        <charset val="204"/>
      </rPr>
      <t xml:space="preserve">, волосы </t>
    </r>
    <r>
      <rPr>
        <b/>
        <sz val="14"/>
        <rFont val="Century Gothic"/>
        <family val="2"/>
        <charset val="204"/>
      </rPr>
      <t>в 2 раза более гладкие</t>
    </r>
    <r>
      <rPr>
        <sz val="14"/>
        <rFont val="Century Gothic"/>
        <family val="2"/>
        <charset val="204"/>
      </rPr>
      <t xml:space="preserve"> и </t>
    </r>
    <r>
      <rPr>
        <b/>
        <sz val="14"/>
        <rFont val="Century Gothic"/>
        <family val="2"/>
        <charset val="204"/>
      </rPr>
      <t>до 91% меньше повреждений</t>
    </r>
    <r>
      <rPr>
        <sz val="14"/>
        <rFont val="Century Gothic"/>
        <family val="2"/>
        <charset val="204"/>
      </rPr>
      <t>. Эффект до 72 часов.</t>
    </r>
  </si>
  <si>
    <r>
      <t xml:space="preserve">Без аммиака. Без запаха.
ODS [система доставки красителя маслом]
+ 48% больше сияния*.
</t>
    </r>
    <r>
      <rPr>
        <b/>
        <sz val="11"/>
        <color theme="0"/>
        <rFont val="Century Gothic"/>
        <family val="2"/>
        <charset val="204"/>
      </rPr>
      <t>* по результатам теста до/после окрашивания</t>
    </r>
  </si>
  <si>
    <t>ЛП ИНОА CLEAR 60 г</t>
  </si>
  <si>
    <t>НОВИНКА</t>
  </si>
  <si>
    <t>E3977100</t>
  </si>
  <si>
    <t>3474637131630</t>
  </si>
  <si>
    <t>RU.77.99.29.001.R.000137.01.23</t>
  </si>
  <si>
    <t>ЛП ИНОА 1 60г</t>
  </si>
  <si>
    <t>3474637131289</t>
  </si>
  <si>
    <t>RU.77.99.29.001.R.004483.12.22</t>
  </si>
  <si>
    <t>ЛП ИНОА 2 60г</t>
  </si>
  <si>
    <t>E3976600</t>
  </si>
  <si>
    <t>3474637131586</t>
  </si>
  <si>
    <t>ЛП ИНОА 2.10 60г</t>
  </si>
  <si>
    <t>3474637130831</t>
  </si>
  <si>
    <t>ЛП ИНОА 4 60г</t>
  </si>
  <si>
    <t>3474637134501</t>
  </si>
  <si>
    <t>ЛП ИНОА 4.15 60г</t>
  </si>
  <si>
    <t>E3942100</t>
  </si>
  <si>
    <t>3474637128135</t>
  </si>
  <si>
    <t>RU.77.99.29.001.R.003395.09.22</t>
  </si>
  <si>
    <t>ЛП ИНОА 4.35 60г</t>
  </si>
  <si>
    <t>E3957800</t>
  </si>
  <si>
    <t>3474637129705</t>
  </si>
  <si>
    <t>ЛП ИНОА 4.62 60г</t>
  </si>
  <si>
    <t>E3951000</t>
  </si>
  <si>
    <t>3474637129026</t>
  </si>
  <si>
    <t>ЛП ИНОА 5.12 60г</t>
  </si>
  <si>
    <t>E3965000</t>
  </si>
  <si>
    <t>3474637130428</t>
  </si>
  <si>
    <t>RU.77.99.29.001.R.000169.01.23</t>
  </si>
  <si>
    <t>ЛП ИНОА 5.15 60г</t>
  </si>
  <si>
    <t>E3944300</t>
  </si>
  <si>
    <t>3474637128357</t>
  </si>
  <si>
    <t>ЛП ИНОА 5.18 60г</t>
  </si>
  <si>
    <t>E3944900</t>
  </si>
  <si>
    <t>3474637128418</t>
  </si>
  <si>
    <t>ЛП ИНОА 5.3 60г</t>
  </si>
  <si>
    <t>E3956700</t>
  </si>
  <si>
    <t>3474637129590</t>
  </si>
  <si>
    <t>ЛП ИНОА 5.35 60г</t>
  </si>
  <si>
    <t>E3953700</t>
  </si>
  <si>
    <t>3474637129293</t>
  </si>
  <si>
    <t>ЛП ИНОА 5.4 60г</t>
  </si>
  <si>
    <t>E3983300</t>
  </si>
  <si>
    <t>3474637133306</t>
  </si>
  <si>
    <t>ЛП ИНОА 5.5 60г</t>
  </si>
  <si>
    <t>E3949800</t>
  </si>
  <si>
    <t>3474637128906</t>
  </si>
  <si>
    <t>ЛП ИНОА 5.62 60г</t>
  </si>
  <si>
    <t>E3950400</t>
  </si>
  <si>
    <t>3474637128968</t>
  </si>
  <si>
    <t>ЛП ИНОА 5.8 60г</t>
  </si>
  <si>
    <t>E3978100</t>
  </si>
  <si>
    <t>3474637131739</t>
  </si>
  <si>
    <t>ЛП ИНОА 6.11 60г</t>
  </si>
  <si>
    <t>E3967100</t>
  </si>
  <si>
    <t>3474637130633</t>
  </si>
  <si>
    <t>ЛП ИНОА 6.13 60г</t>
  </si>
  <si>
    <t>E3942700</t>
  </si>
  <si>
    <t>3474637128197</t>
  </si>
  <si>
    <t>ЛП ИНОА 6.23 60г</t>
  </si>
  <si>
    <t>E3940500</t>
  </si>
  <si>
    <t>3474637127978</t>
  </si>
  <si>
    <t>ЛП ИНОА 6.3 60г</t>
  </si>
  <si>
    <t>E3954200</t>
  </si>
  <si>
    <t>3474637129347</t>
  </si>
  <si>
    <t>ЛП ИНОА 6.32 60г</t>
  </si>
  <si>
    <t>E3946400</t>
  </si>
  <si>
    <t>3474637128562</t>
  </si>
  <si>
    <t>ЛП ИНОА 6.34 60г</t>
  </si>
  <si>
    <t>E3952700</t>
  </si>
  <si>
    <t>3474637129194</t>
  </si>
  <si>
    <t>ЛП ИНОА 6.40 60г</t>
  </si>
  <si>
    <t>E3985600</t>
  </si>
  <si>
    <t>3474637133535</t>
  </si>
  <si>
    <t>ЛП ИНОА 6.46 60г</t>
  </si>
  <si>
    <t>E3985100</t>
  </si>
  <si>
    <t>3474637133481</t>
  </si>
  <si>
    <t>ЛП ИНОА 6.66 60г</t>
  </si>
  <si>
    <t>E3949200</t>
  </si>
  <si>
    <t>3474637128845</t>
  </si>
  <si>
    <t>ЛП ИНОА 7 60г</t>
  </si>
  <si>
    <t>3474637134358</t>
  </si>
  <si>
    <t>ЛП ИНОА 7.13 60г</t>
  </si>
  <si>
    <t>E3940000</t>
  </si>
  <si>
    <t>3474637127923</t>
  </si>
  <si>
    <t>ЛП ИНОА 7.18 60г</t>
  </si>
  <si>
    <t>E3943200</t>
  </si>
  <si>
    <t>3474637128241</t>
  </si>
  <si>
    <t>ЛП ИНОА 7.23 60г</t>
  </si>
  <si>
    <t>E3941100</t>
  </si>
  <si>
    <t>3474637128036</t>
  </si>
  <si>
    <t>ЛП ИНОА 7.3 60г</t>
  </si>
  <si>
    <t>E3953200</t>
  </si>
  <si>
    <t>3474637129248</t>
  </si>
  <si>
    <t>ЛП ИНОА 7.31 60г</t>
  </si>
  <si>
    <t>E3947000</t>
  </si>
  <si>
    <t>3474637128623</t>
  </si>
  <si>
    <t>ЛП ИНОА 7.34 60г</t>
  </si>
  <si>
    <t>E3955700</t>
  </si>
  <si>
    <t>3474637129491</t>
  </si>
  <si>
    <t>ЛП ИНОА 7.35 60г</t>
  </si>
  <si>
    <t>3474637129644</t>
  </si>
  <si>
    <t>ЛП ИНОА 7.8 60г</t>
  </si>
  <si>
    <t>E3978600</t>
  </si>
  <si>
    <t>3474637131784</t>
  </si>
  <si>
    <t>ЛП ИНОА 8 60г</t>
  </si>
  <si>
    <t>3474637134457</t>
  </si>
  <si>
    <t>ЛП ИНОА 8.1 60г</t>
  </si>
  <si>
    <t>E3962500</t>
  </si>
  <si>
    <t>3474637130176</t>
  </si>
  <si>
    <t>ЛП ИНОА 8.11 60г</t>
  </si>
  <si>
    <t>E3966100</t>
  </si>
  <si>
    <t>3474637130534</t>
  </si>
  <si>
    <t>ЛП ИНОА 8.13 60г</t>
  </si>
  <si>
    <t>E3941600</t>
  </si>
  <si>
    <t>3474637128081</t>
  </si>
  <si>
    <t>ЛП ИНОА 8.23 60г</t>
  </si>
  <si>
    <t>E3945400</t>
  </si>
  <si>
    <t>3474637128463</t>
  </si>
  <si>
    <t>ЛП ИНОА 8.3 60г</t>
  </si>
  <si>
    <t>E3954700</t>
  </si>
  <si>
    <t>3474637129392</t>
  </si>
  <si>
    <t>ЛП ИНОА 8.31 60г</t>
  </si>
  <si>
    <t>E3947500</t>
  </si>
  <si>
    <t>3474637128678</t>
  </si>
  <si>
    <t>ЛП ИНОА 8.34 60г</t>
  </si>
  <si>
    <t>E3955200</t>
  </si>
  <si>
    <t>3474637129446</t>
  </si>
  <si>
    <t>ЛП ИНОА 9 60г</t>
  </si>
  <si>
    <t>3474637134556</t>
  </si>
  <si>
    <t>ЛП ИНОА 9.0 60г</t>
  </si>
  <si>
    <t>E3976100</t>
  </si>
  <si>
    <t>3474637131531</t>
  </si>
  <si>
    <t>ЛП ИНОА 9.1 60г</t>
  </si>
  <si>
    <t>E3963500</t>
  </si>
  <si>
    <t>3474637130275</t>
  </si>
  <si>
    <t>ЛП ИНОА 9.11 60г</t>
  </si>
  <si>
    <t>E3966600</t>
  </si>
  <si>
    <t>3474637130589</t>
  </si>
  <si>
    <t>ЛП ИНОА 9.13 60г</t>
  </si>
  <si>
    <t>E3943700</t>
  </si>
  <si>
    <t>3474637128296</t>
  </si>
  <si>
    <t>ЛП ИНОА 9.3 60г</t>
  </si>
  <si>
    <t>E3956200</t>
  </si>
  <si>
    <t>3474637129545</t>
  </si>
  <si>
    <t>ЛП ИНОА 9.31 60г</t>
  </si>
  <si>
    <t>E3948700</t>
  </si>
  <si>
    <t>3474637128791</t>
  </si>
  <si>
    <t>ЛП ИНОА 10 60г</t>
  </si>
  <si>
    <t>E3972100</t>
  </si>
  <si>
    <t>3474637131135</t>
  </si>
  <si>
    <t>ЛП ИНОА 10.11 60г</t>
  </si>
  <si>
    <t>E3968600</t>
  </si>
  <si>
    <t>3474637130787</t>
  </si>
  <si>
    <t>БАЗОВЫЕ ЗОЛОТИСТЫЕ ОТТЕНКИ iNOA  (III поколение красителя)</t>
  </si>
  <si>
    <t>ЛП ИНОА 5.3 БАЗОВЫЙ ЗОЛОТИСТЫЙ 60г</t>
  </si>
  <si>
    <t>E3974600</t>
  </si>
  <si>
    <t>3474637131388</t>
  </si>
  <si>
    <t>ЛП ИНОА 7.3 БАЗОВЫЙ ЗОЛОТИСТЫЙ 60г</t>
  </si>
  <si>
    <t>E3971600</t>
  </si>
  <si>
    <t>3474637131081</t>
  </si>
  <si>
    <t>ЛП ИНОА 8.3 БАЗОВЫЙ ЗОЛОТИСТЫЙ 60г</t>
  </si>
  <si>
    <t>E3973100</t>
  </si>
  <si>
    <t>3474637131234</t>
  </si>
  <si>
    <t>ЛП ИНОА 9.3 БАЗОВЫЙ ЗОЛОТИСТЫЙ 60г</t>
  </si>
  <si>
    <t>E3975600</t>
  </si>
  <si>
    <t>3474637131487</t>
  </si>
  <si>
    <t>E3812902</t>
  </si>
  <si>
    <t xml:space="preserve">ЛП МАЖИРЕЛЬ КУЛ ИНФОРСД 10.1 </t>
  </si>
  <si>
    <t>E3254300</t>
  </si>
  <si>
    <t>3474636859801</t>
  </si>
  <si>
    <t>ЛП МАЖИРЕЛЬ 7.31 50 мл</t>
  </si>
  <si>
    <t>E0886302</t>
  </si>
  <si>
    <t>3474634005224</t>
  </si>
  <si>
    <t>ЛП МАЖИРЕЛЬ 8.13 50 мл</t>
  </si>
  <si>
    <t>E0894802</t>
  </si>
  <si>
    <t>3474634001448</t>
  </si>
  <si>
    <t>ЛП ДИАЛАЙТ 5 50мл</t>
  </si>
  <si>
    <t>E3741600</t>
  </si>
  <si>
    <t>3474637003753</t>
  </si>
  <si>
    <t>ЛП Дульсия Эдванст лосьон 0 75мл</t>
  </si>
  <si>
    <t>натуральные трудно поддающиеся волосы</t>
  </si>
  <si>
    <t>URU00913</t>
  </si>
  <si>
    <t>4690214078412</t>
  </si>
  <si>
    <t>RU.77.99.37.001.E.008780.10.13</t>
  </si>
  <si>
    <r>
      <rPr>
        <b/>
        <sz val="22"/>
        <color theme="0"/>
        <rFont val="Century Gothic"/>
        <family val="2"/>
        <charset val="204"/>
      </rPr>
      <t>Curl Expression</t>
    </r>
    <r>
      <rPr>
        <b/>
        <sz val="22"/>
        <color theme="1"/>
        <rFont val="Century Gothic"/>
        <family val="2"/>
        <charset val="204"/>
      </rPr>
      <t xml:space="preserve"> - профессиональная увлажняющая гамма для всех типов кудрявых волос</t>
    </r>
  </si>
  <si>
    <t>E3566702</t>
  </si>
  <si>
    <t>E2907302</t>
  </si>
  <si>
    <t>RU.77.99.29.001.R.000437.02.23</t>
  </si>
  <si>
    <t>ЛП ИНОА 4.3 60г</t>
  </si>
  <si>
    <t>E3958300</t>
  </si>
  <si>
    <t>3474637129750</t>
  </si>
  <si>
    <t>ЛП ИНОА 4.45 60г</t>
  </si>
  <si>
    <t>E3986100</t>
  </si>
  <si>
    <t>3474637133580</t>
  </si>
  <si>
    <t>ЛП ИНОА 4.56 60г</t>
  </si>
  <si>
    <t>E3952100</t>
  </si>
  <si>
    <t>3474637129132</t>
  </si>
  <si>
    <t>ЛП ИНОА 4.8 60г</t>
  </si>
  <si>
    <t>E3979100</t>
  </si>
  <si>
    <t>3474637131838</t>
  </si>
  <si>
    <t>ЛП ИНОА 5 60г</t>
  </si>
  <si>
    <t>3474637134402</t>
  </si>
  <si>
    <t>ЛП ИНОА 5.0 60г</t>
  </si>
  <si>
    <t>3474637131036</t>
  </si>
  <si>
    <t>ЛП ИНОА 5.1 60г</t>
  </si>
  <si>
    <t>E3964000</t>
  </si>
  <si>
    <t>3474637130329</t>
  </si>
  <si>
    <t>ЛП ИНОА 5.17 60г</t>
  </si>
  <si>
    <t>3474637131883</t>
  </si>
  <si>
    <t>ЛП ИНОА 5.32 60г</t>
  </si>
  <si>
    <t>E3948100</t>
  </si>
  <si>
    <t>3474637128739</t>
  </si>
  <si>
    <t>ЛП ИНОА 6 60г</t>
  </si>
  <si>
    <t>3474637134303</t>
  </si>
  <si>
    <t>ЛП ИНОА 6.0 60г</t>
  </si>
  <si>
    <t>E3970100</t>
  </si>
  <si>
    <t>3474637130930</t>
  </si>
  <si>
    <t>ЛП ИНОА 6.45 60г</t>
  </si>
  <si>
    <t>E3983900</t>
  </si>
  <si>
    <t>3474637133368</t>
  </si>
  <si>
    <t>3474637131685</t>
  </si>
  <si>
    <t>ЛП ИНОА 7.0 60г</t>
  </si>
  <si>
    <t>E3969600</t>
  </si>
  <si>
    <t>3474637130886</t>
  </si>
  <si>
    <t>ЛП ИНОА 7.4 60г</t>
  </si>
  <si>
    <t>E3984500</t>
  </si>
  <si>
    <t>3474637133429</t>
  </si>
  <si>
    <t>ЛП ИНОА 7.43 60г</t>
  </si>
  <si>
    <t>E3982200</t>
  </si>
  <si>
    <t>3474637133191</t>
  </si>
  <si>
    <t>ЛП ИНОА 7.44 60г</t>
  </si>
  <si>
    <t>E3982700</t>
  </si>
  <si>
    <t>3474637133245</t>
  </si>
  <si>
    <t>ЛП ИНОА 8.0 60г</t>
  </si>
  <si>
    <t>E3974100</t>
  </si>
  <si>
    <t>3474637131333</t>
  </si>
  <si>
    <t>ЛП ИНОА 8.12 60г</t>
  </si>
  <si>
    <t>E3967600</t>
  </si>
  <si>
    <t>3474637130688</t>
  </si>
  <si>
    <t>ЛП ИНОА 9.12 60г</t>
  </si>
  <si>
    <t>E3965600</t>
  </si>
  <si>
    <t>3474637130480</t>
  </si>
  <si>
    <t>ЛП ИНОА 10.1 60г</t>
  </si>
  <si>
    <t>E3964500</t>
  </si>
  <si>
    <t>3474637130374</t>
  </si>
  <si>
    <t>ЛП ИНОА 10.12 60г</t>
  </si>
  <si>
    <t>E3968100</t>
  </si>
  <si>
    <t>3474637130732</t>
  </si>
  <si>
    <t>ЛП ИНОА 10.21 60г</t>
  </si>
  <si>
    <t>E3959400</t>
  </si>
  <si>
    <t>3474637129866</t>
  </si>
  <si>
    <t>E0395205</t>
  </si>
  <si>
    <t>ЛП СЭ Керл очищающий шампунь 300мл</t>
  </si>
  <si>
    <t>Без сульфатов, силикона и парабенов</t>
  </si>
  <si>
    <t>E3825400</t>
  </si>
  <si>
    <t>3474637069070</t>
  </si>
  <si>
    <t>ЕАЭС N RU Д-FR.РА02.В.86036/22</t>
  </si>
  <si>
    <t>ЛП СЭ Керл увлажняющий шампунь 300мл</t>
  </si>
  <si>
    <t>Без сульфатов и парабенов</t>
  </si>
  <si>
    <t>E3826700</t>
  </si>
  <si>
    <t>3474637069209</t>
  </si>
  <si>
    <t>ЕАЭС N RU Д-FR.РА02.В.52039/22</t>
  </si>
  <si>
    <t>ЛП СЭ Керл маска 250мл</t>
  </si>
  <si>
    <t>Без парабенов</t>
  </si>
  <si>
    <t>E3827100</t>
  </si>
  <si>
    <t>3474637069247</t>
  </si>
  <si>
    <t>ЕАЭС N RU Д-FR.РА02.В.86578/22</t>
  </si>
  <si>
    <t>ЛП СЭ Керл интенсивная маска 250мл</t>
  </si>
  <si>
    <t>Без силиконов и парабенов</t>
  </si>
  <si>
    <t>E3826900</t>
  </si>
  <si>
    <t>3474637069223</t>
  </si>
  <si>
    <t>ЕАЭС N RU Д-FR.РА02.В.52636/22</t>
  </si>
  <si>
    <t>ЛП СЭ Керл крем-мусс 10-в-1 250мл</t>
  </si>
  <si>
    <t>С термозащитой \\ Без силиконов, парабенов и спирта</t>
  </si>
  <si>
    <t>E3887600</t>
  </si>
  <si>
    <t>3474637109738</t>
  </si>
  <si>
    <t>ЕАЭС N RU Д-FR.РА03.В.33634/22</t>
  </si>
  <si>
    <t>ЛП СЭ Керл крем-гель 250мл</t>
  </si>
  <si>
    <t>Для укладки и активации завитков с термозащитой \\ Без силикона и парабенов</t>
  </si>
  <si>
    <t>3474637069155</t>
  </si>
  <si>
    <t>ЕАЭС N RU Д-FR.РА02.В.87196/22</t>
  </si>
  <si>
    <t>ЛП СЭ Керл несмываемый крем-уход  200мл</t>
  </si>
  <si>
    <t>Для укладки, термозащиты и увлажнения \\ Без парабенов</t>
  </si>
  <si>
    <t>E3825900</t>
  </si>
  <si>
    <t>3474637069124</t>
  </si>
  <si>
    <t>ЛП СЭ Керл спрей 150мл</t>
  </si>
  <si>
    <t>Для ускорения сушки с термозащитой \\ Без парабенов и спирта</t>
  </si>
  <si>
    <t>E3826100</t>
  </si>
  <si>
    <t>3474637069148</t>
  </si>
  <si>
    <t>ЕАЭС N RU Д-FR.РА03.В.33605/22</t>
  </si>
  <si>
    <t>ЛП СЭ Керл спрей-рефреш 190мл</t>
  </si>
  <si>
    <t>Для обновления укладки с эффектом антифриз</t>
  </si>
  <si>
    <t>E3835000</t>
  </si>
  <si>
    <t>3474637076498</t>
  </si>
  <si>
    <t>ЕАЭС N RU Д-FR.РА02.В.87724/22</t>
  </si>
  <si>
    <t>ЛП СЭ Керл увлажняющий шампунь 1500мл</t>
  </si>
  <si>
    <t>E3827200</t>
  </si>
  <si>
    <t>3474637069254</t>
  </si>
  <si>
    <t>ЛП СЭ Керл интенсивная маска 500мл</t>
  </si>
  <si>
    <t>E3825700</t>
  </si>
  <si>
    <t>3474637069100</t>
  </si>
  <si>
    <t>НОВАЯ ГЛАВА В УХОДЕ ЗА КОЖЕЙ ГОЛОВЫ</t>
  </si>
  <si>
    <r>
      <rPr>
        <b/>
        <sz val="16"/>
        <color rgb="FFFF0000"/>
        <rFont val="Arial Cyr"/>
        <charset val="204"/>
      </rPr>
      <t xml:space="preserve">HIT! ☆ </t>
    </r>
    <r>
      <rPr>
        <sz val="16"/>
        <rFont val="Arial Cyr"/>
        <charset val="204"/>
      </rPr>
      <t>Мампунь-маска с глиной для глубокого очищения жирной кожи головы</t>
    </r>
  </si>
  <si>
    <r>
      <rPr>
        <b/>
        <sz val="16"/>
        <color rgb="FFFF0000"/>
        <rFont val="Arial Cyr"/>
        <charset val="204"/>
      </rPr>
      <t xml:space="preserve">HIT! ☆ </t>
    </r>
    <r>
      <rPr>
        <sz val="16"/>
        <rFont val="Arial Cyr"/>
        <charset val="204"/>
      </rPr>
      <t>Смываемый успокаивающий уход для чувствительной кожи головы</t>
    </r>
  </si>
  <si>
    <t>Программа против выпадения волос 10 ампул</t>
  </si>
  <si>
    <t>Программа против выпадения волос 42 ампулы</t>
  </si>
  <si>
    <r>
      <t>Услуга. Шаг 4:</t>
    </r>
    <r>
      <rPr>
        <sz val="14"/>
        <rFont val="Arial Cyr"/>
        <charset val="204"/>
      </rPr>
      <t xml:space="preserve"> Предотвращает ломкость волос и искажение оттенка</t>
    </r>
  </si>
  <si>
    <t>ЕАЭС N RU Д-FR.РА01.В.89919/23</t>
  </si>
  <si>
    <t>ЕАЭС N RU Д-FR.РА01.В.90041/23</t>
  </si>
  <si>
    <t>ЕАЭС N RU Д-FR.РА01.В.91642/23</t>
  </si>
  <si>
    <t>E3569502</t>
  </si>
  <si>
    <t>ЕАЭС N RU Д-FR.РА01.В.45753/23</t>
  </si>
  <si>
    <t>ЕАЭС N RU Д-FR.РА01.В.91864/23</t>
  </si>
  <si>
    <t>ЛП ИНОА 3 60г</t>
  </si>
  <si>
    <t>E3970600</t>
  </si>
  <si>
    <t>3474637130985</t>
  </si>
  <si>
    <t>ЛП ИНОА 6.1 60г</t>
  </si>
  <si>
    <t>E3961500</t>
  </si>
  <si>
    <t>3474637130077</t>
  </si>
  <si>
    <t>ЛП ИНОА 7.11 60г</t>
  </si>
  <si>
    <t>3474637130220</t>
  </si>
  <si>
    <t>ЛП ИНОА 8.21 60г</t>
  </si>
  <si>
    <t>E3959900</t>
  </si>
  <si>
    <t>3474637129910</t>
  </si>
  <si>
    <t>ЛП ИНОА 9.2 60г</t>
  </si>
  <si>
    <t>E3961000</t>
  </si>
  <si>
    <t>3474637130022</t>
  </si>
  <si>
    <t>E0395606</t>
  </si>
  <si>
    <t>ЛП МАЖИРЕЛЬ ХАЙ РЕЗИСТ 6.11 50 мл</t>
  </si>
  <si>
    <t>E2865201</t>
  </si>
  <si>
    <t>3474636671052</t>
  </si>
  <si>
    <t>ЛП ДИАРИШЕСС 6.13 50 мл</t>
  </si>
  <si>
    <t>3474630399495</t>
  </si>
  <si>
    <t>ЛП ДИАРИШЕСС 8.34 50 мл</t>
  </si>
  <si>
    <t>E1619922</t>
  </si>
  <si>
    <t>3474636219650</t>
  </si>
  <si>
    <t>ЛП БС ПАСТА ПЛАТИНИУМ ПЛЮС 500 ГР</t>
  </si>
  <si>
    <t>идеально для темных баз, натур. и окраш. волосы, осветление до 7 тонов</t>
  </si>
  <si>
    <t>3474636979165</t>
  </si>
  <si>
    <t>RU.77.99.29.001.E.006297.05.15</t>
  </si>
  <si>
    <t>ЛП ЭФАССОР САЛФЕТКИ 36*3 гр</t>
  </si>
  <si>
    <t>салфетки для удаления красителя с кожи головы</t>
  </si>
  <si>
    <t>E3892400</t>
  </si>
  <si>
    <t>3474637111335</t>
  </si>
  <si>
    <t>RU.77.99.37.001.E.008779.10.13</t>
  </si>
  <si>
    <t>E3548702</t>
  </si>
  <si>
    <t>E3570703</t>
  </si>
  <si>
    <t>E3786301</t>
  </si>
  <si>
    <t>E3785901</t>
  </si>
  <si>
    <t>ЛП ТНА19 ВОЛЮМ ЛИФТ Мусс 250мл</t>
  </si>
  <si>
    <t xml:space="preserve">Спрей-мусс для прикорневого объёма. Высокоточное распыление (фикс.3/6) </t>
  </si>
  <si>
    <t>E2903200</t>
  </si>
  <si>
    <t>30160262</t>
  </si>
  <si>
    <t>Tech: Продукция для профессионального использования</t>
  </si>
  <si>
    <t>ЛП ИНОА 4.0 60г</t>
  </si>
  <si>
    <t>E3975100</t>
  </si>
  <si>
    <t>3474637131432</t>
  </si>
  <si>
    <t>E3962000</t>
  </si>
  <si>
    <t>3474637130121</t>
  </si>
  <si>
    <t>E0395405</t>
  </si>
  <si>
    <t>E3591401</t>
  </si>
  <si>
    <r>
      <rPr>
        <b/>
        <sz val="10"/>
        <color rgb="FF00B050"/>
        <rFont val="Arial Cyr"/>
        <charset val="204"/>
      </rPr>
      <t>ЭКО</t>
    </r>
    <r>
      <rPr>
        <b/>
        <sz val="10"/>
        <rFont val="Arial Cyr"/>
        <charset val="204"/>
      </rPr>
      <t xml:space="preserve"> ФОРМАТ REFILL, ВЫГОДНЕЕ НА 13%, МЕНЬШЕ ПЛАСТИКА ДО 60%</t>
    </r>
  </si>
  <si>
    <t>E3554501</t>
  </si>
  <si>
    <t>ЛП ТНА19 СПИРАЛ КВИН 200мл</t>
  </si>
  <si>
    <t>Мусс, контурирующий кудри. Степень фиксации 1/6</t>
  </si>
  <si>
    <t>E3078301</t>
  </si>
  <si>
    <t>30162976</t>
  </si>
  <si>
    <t>ЕАЭС N RU Д-FR.РА05.В.38504/22</t>
  </si>
  <si>
    <t>E3991501</t>
  </si>
  <si>
    <t>E3729900</t>
  </si>
  <si>
    <t>3474637002589</t>
  </si>
  <si>
    <t>ЛП ДИАЛАЙТ 8.18 50мл</t>
  </si>
  <si>
    <t>E4050900</t>
  </si>
  <si>
    <t>3474637156572</t>
  </si>
  <si>
    <t>RU.77.99.29.001.R.001053.04.23</t>
  </si>
  <si>
    <t>ЛП ДИАЛАЙТ 9.18 50мл</t>
  </si>
  <si>
    <t>E4051300</t>
  </si>
  <si>
    <t>3474637156619</t>
  </si>
  <si>
    <t>ЛП ДИАЛАЙТ 9.82 50мл</t>
  </si>
  <si>
    <t>E4050100</t>
  </si>
  <si>
    <t>3474637156497</t>
  </si>
  <si>
    <t>ЛП ДИАЛАЙТ 10.18 50мл</t>
  </si>
  <si>
    <t>E4051700</t>
  </si>
  <si>
    <t>3474637156657</t>
  </si>
  <si>
    <t>ЛП ДИАЛАЙТ 10.82 50мл</t>
  </si>
  <si>
    <t>E4050500</t>
  </si>
  <si>
    <t>3474637156534</t>
  </si>
  <si>
    <t>ЛП СЭ МЕТАЛ ДЕТОКС крем 100 мл</t>
  </si>
  <si>
    <t>E4033200</t>
  </si>
  <si>
    <t>30161153</t>
  </si>
  <si>
    <t>ЕАЭС N RU Д-FR.РА03.В.26965/23</t>
  </si>
  <si>
    <r>
      <t xml:space="preserve">выгода </t>
    </r>
    <r>
      <rPr>
        <b/>
        <sz val="14"/>
        <rFont val="Arial Cyr"/>
        <charset val="204"/>
      </rPr>
      <t>29</t>
    </r>
    <r>
      <rPr>
        <sz val="14"/>
        <rFont val="Arial Cyr"/>
        <charset val="204"/>
      </rPr>
      <t>% на мл</t>
    </r>
  </si>
  <si>
    <t>E3571502</t>
  </si>
  <si>
    <t>E3564502</t>
  </si>
  <si>
    <t>E3574101</t>
  </si>
  <si>
    <t>E3992501</t>
  </si>
  <si>
    <t>E3993501</t>
  </si>
  <si>
    <t>ЛП ДИАРИШЕСС 2.10 50 мл</t>
  </si>
  <si>
    <t>E0531522</t>
  </si>
  <si>
    <t>3474630456426</t>
  </si>
  <si>
    <t>E3549202</t>
  </si>
  <si>
    <t>E3548802</t>
  </si>
  <si>
    <r>
      <t xml:space="preserve">ЛП СЭ Витамино C см.уход 750 мл </t>
    </r>
    <r>
      <rPr>
        <b/>
        <sz val="16"/>
        <color rgb="FF00B050"/>
        <rFont val="Century Gothic"/>
        <family val="2"/>
        <charset val="204"/>
      </rPr>
      <t>РЕФИЛЛ</t>
    </r>
  </si>
  <si>
    <t>E3851400</t>
  </si>
  <si>
    <t>3474637090838</t>
  </si>
  <si>
    <t>ЛП СЭ Блонд-р Глосс шам д/сияния 300 мл</t>
  </si>
  <si>
    <t>E3554701</t>
  </si>
  <si>
    <t>3474636974382</t>
  </si>
  <si>
    <t>E3786101</t>
  </si>
  <si>
    <t>ЛП ТНА19 БИЧ ВЭЙВС Спрей 150 мл</t>
  </si>
  <si>
    <t>Текстурирующий спрей с минералами соли (фикс.2/6)</t>
  </si>
  <si>
    <t>E2907102</t>
  </si>
  <si>
    <t>30160293</t>
  </si>
  <si>
    <t>E3991001</t>
  </si>
  <si>
    <t>ЛП ИНОА 6.3 БАЗОВЫЙ ЗОЛОТИСТЫЙ 60г</t>
  </si>
  <si>
    <t>E3972600</t>
  </si>
  <si>
    <t>3474637131180</t>
  </si>
  <si>
    <t>ЛП ДИАЛАЙТ 6.3 50мл</t>
  </si>
  <si>
    <t>E3731300</t>
  </si>
  <si>
    <t>3474637002725</t>
  </si>
  <si>
    <r>
      <rPr>
        <b/>
        <sz val="22"/>
        <color theme="0"/>
        <rFont val="Century Gothic"/>
        <family val="2"/>
        <charset val="204"/>
      </rPr>
      <t>Absolut Repair Molecular</t>
    </r>
    <r>
      <rPr>
        <b/>
        <sz val="22"/>
        <color theme="1"/>
        <rFont val="Century Gothic"/>
        <family val="2"/>
        <charset val="204"/>
      </rPr>
      <t xml:space="preserve"> - профессиональная гамма для восстановления внутренних и глубоких повреждений на молекулярном уровне</t>
    </r>
  </si>
  <si>
    <t>ЛП Молекуляр Пре-Шампунь 190мл</t>
  </si>
  <si>
    <t>Проникает в волокно для наполнения молекулярной структуры и укрепляет стержни волоса</t>
  </si>
  <si>
    <t>E4034700</t>
  </si>
  <si>
    <t>3474637153618</t>
  </si>
  <si>
    <t>ЕАЭС N RU Д-FR.РА06.В.84690/23</t>
  </si>
  <si>
    <t>ЛП Молекуляр Шампунь 300мл</t>
  </si>
  <si>
    <t xml:space="preserve">Волосы становятся более сильными, получают глубокое питание, улучшается их эластичность и подвижность. </t>
  </si>
  <si>
    <t>E4033900</t>
  </si>
  <si>
    <t>3474637153533</t>
  </si>
  <si>
    <t>ЕАЭС N RU Д-FR.РА05.В.50844/23</t>
  </si>
  <si>
    <t>ЛП Молекуляр Шампунь 500мл</t>
  </si>
  <si>
    <t>E4034200</t>
  </si>
  <si>
    <t>3474637153564</t>
  </si>
  <si>
    <t>ЛП Молекуляр Шампунь 1500мл</t>
  </si>
  <si>
    <t>E4094600</t>
  </si>
  <si>
    <t>3474637188207</t>
  </si>
  <si>
    <t>ЛП Молекуляр Сыворотка 250мл</t>
  </si>
  <si>
    <t>Вдохновленно сверхмощными сыворотками по уходу за кожей. Используется вместо маски. Волосы в 3 раза сильнее.</t>
  </si>
  <si>
    <t>3474637188214</t>
  </si>
  <si>
    <t>ЕАЭС N RU Д-FR.РА05.В.50966/23</t>
  </si>
  <si>
    <t>Термозащита. Защита от пушения. Повышение гладкости. Волосы в 40 раз сильнее.</t>
  </si>
  <si>
    <t>E4033500</t>
  </si>
  <si>
    <t>3474637153496</t>
  </si>
  <si>
    <t>ЕАЭС N RU Д-FR.РА05.В.50916/23</t>
  </si>
  <si>
    <r>
      <rPr>
        <b/>
        <sz val="22"/>
        <color theme="0"/>
        <rFont val="Century Gothic"/>
        <family val="2"/>
        <charset val="204"/>
      </rPr>
      <t xml:space="preserve">METAL DETOX: </t>
    </r>
    <r>
      <rPr>
        <b/>
        <sz val="22"/>
        <color theme="1"/>
        <rFont val="Century Gothic"/>
        <family val="2"/>
        <charset val="204"/>
      </rPr>
      <t>100% НАДЕЖНЫЙ РЕЗУЛЬТАТ ОКРАШИВАНИЯ (СОКРАЩЕНИЕ ЛОМКОСТИ ВОЛОС НА 87%)</t>
    </r>
  </si>
  <si>
    <t>НОВЫЙ ВИТОК ТВОИХ КУДРЕЙ</t>
  </si>
  <si>
    <t>Msk, Partner, Permium Retail</t>
  </si>
  <si>
    <t>ЛП СЭ РЕНО Блоу драй крем 150 мл</t>
  </si>
  <si>
    <t>E3574200</t>
  </si>
  <si>
    <t>3474636977338</t>
  </si>
  <si>
    <t>ЕАЭС N RU Д-FR.АИ33.В.05105/20</t>
  </si>
  <si>
    <r>
      <rPr>
        <sz val="14"/>
        <color rgb="FFFF0000"/>
        <rFont val="Century Gothic"/>
        <family val="2"/>
        <charset val="204"/>
      </rPr>
      <t>Защита анти-фризз до 72 часов. Термозащита до 230</t>
    </r>
    <r>
      <rPr>
        <vertAlign val="superscript"/>
        <sz val="16"/>
        <color rgb="FFFF0000"/>
        <rFont val="Calibri"/>
        <family val="2"/>
        <charset val="204"/>
      </rPr>
      <t>o</t>
    </r>
    <r>
      <rPr>
        <sz val="16"/>
        <color rgb="FFFF0000"/>
        <rFont val="Calibri"/>
        <family val="2"/>
        <charset val="204"/>
      </rPr>
      <t>C (450</t>
    </r>
    <r>
      <rPr>
        <vertAlign val="superscript"/>
        <sz val="16"/>
        <color rgb="FFFF0000"/>
        <rFont val="Calibri"/>
        <family val="2"/>
        <charset val="204"/>
      </rPr>
      <t>o</t>
    </r>
    <r>
      <rPr>
        <sz val="16"/>
        <color rgb="FFFF0000"/>
        <rFont val="Calibri"/>
        <family val="2"/>
        <charset val="204"/>
      </rPr>
      <t>F)</t>
    </r>
    <r>
      <rPr>
        <sz val="16"/>
        <color rgb="FF000000"/>
        <rFont val="Calibri"/>
        <family val="2"/>
        <charset val="204"/>
      </rPr>
      <t>*.Блеск и мгновенная дисциплина. Мягкость и питание волос до 5 применения шампуня.</t>
    </r>
  </si>
  <si>
    <t>E4032900</t>
  </si>
  <si>
    <t>3474637153434</t>
  </si>
  <si>
    <t>ЕАЭС N RU Д-FR.РА06.В.84949/23</t>
  </si>
  <si>
    <t>ЛП ТНА19 СИКС ФИКС 250 мл</t>
  </si>
  <si>
    <t>Фиксирующий спрей (фикс.6/6)</t>
  </si>
  <si>
    <t>E2905500</t>
  </si>
  <si>
    <t>30162839</t>
  </si>
  <si>
    <t>ЕАЭС N RU Д-FR.РА06.В.91969/22</t>
  </si>
  <si>
    <t>ЕАЭС N RU Д-FR.РА01.В.24190/22</t>
  </si>
  <si>
    <t>ЛП ТНА19 МОРНИНГ АФТЕР ДАСТ 200мл</t>
  </si>
  <si>
    <t>Сухой шампунь. (фикс.1/6)</t>
  </si>
  <si>
    <t>E2907800</t>
  </si>
  <si>
    <t>30157743</t>
  </si>
  <si>
    <t>ЕАЭС N RU Д-FR.РА06.В.93107/22</t>
  </si>
  <si>
    <t>ЛП МАЖИРЕЛЬ ХЛ ПЕПЕЛЬНО-ПЕРЛАМУТР. 50мл</t>
  </si>
  <si>
    <t>E1666102</t>
  </si>
  <si>
    <t>3474636347322</t>
  </si>
  <si>
    <t>RU.77.99.29.001.E.000924.02.16</t>
  </si>
  <si>
    <t>ЛП СЭ ХРОМА КРЕМ шампунь фиол 1500 мл</t>
  </si>
  <si>
    <t>E3799802</t>
  </si>
  <si>
    <t>3474637054922</t>
  </si>
  <si>
    <t>ЛП СТИМПОД концентрат  50 МЛ</t>
  </si>
  <si>
    <t>ЛП ТНА19 САВАЖ ПАНАШ 250 МЛ</t>
  </si>
  <si>
    <r>
      <t>Сухой спрей с пудровой текстурой (фикс.4/6)</t>
    </r>
    <r>
      <rPr>
        <sz val="14"/>
        <color rgb="FFFF0000"/>
        <rFont val="Century Gothic"/>
        <family val="2"/>
        <charset val="204"/>
      </rPr>
      <t xml:space="preserve"> </t>
    </r>
  </si>
  <si>
    <t>E2907400</t>
  </si>
  <si>
    <t>30165410</t>
  </si>
  <si>
    <t>ЛН ТНА19 ЛИСС КОНТРОЛ 150мл</t>
  </si>
  <si>
    <t>Гель-крем для контроля гладкости (фикс.2/6)</t>
  </si>
  <si>
    <t>E2906201</t>
  </si>
  <si>
    <t>30166189</t>
  </si>
  <si>
    <t>ЕАЭС N RU Д-FR.РА02.В.80380/22</t>
  </si>
  <si>
    <t>ЛП ИНОА 2.0 60г</t>
  </si>
  <si>
    <t>E4078000</t>
  </si>
  <si>
    <t>3474637178246</t>
  </si>
  <si>
    <t>RU.77.99.29.001.R.002781.09.23</t>
  </si>
  <si>
    <t>ЛП ИНОА 3.0 60г</t>
  </si>
  <si>
    <t>3474637178307</t>
  </si>
  <si>
    <t>ЛП ИНОА 4.26 60г</t>
  </si>
  <si>
    <t>E4067000</t>
  </si>
  <si>
    <t>3474637173173</t>
  </si>
  <si>
    <t>ЛП ИНОА 5.26 60г</t>
  </si>
  <si>
    <t>E4067600</t>
  </si>
  <si>
    <t>3474637173234</t>
  </si>
  <si>
    <t>ЛП ИНОА 7.17 60г</t>
  </si>
  <si>
    <t>3474637178079</t>
  </si>
  <si>
    <r>
      <t xml:space="preserve">ЛП ДИАЛАЙТ БУСТЕР </t>
    </r>
    <r>
      <rPr>
        <sz val="16"/>
        <color rgb="FFFF0000"/>
        <rFont val="Century Gothic"/>
        <family val="2"/>
        <charset val="204"/>
      </rPr>
      <t>КРАСНЫЙ</t>
    </r>
    <r>
      <rPr>
        <sz val="16"/>
        <color theme="1"/>
        <rFont val="Century Gothic"/>
        <family val="2"/>
        <charset val="204"/>
      </rPr>
      <t xml:space="preserve"> 50 мл</t>
    </r>
  </si>
  <si>
    <r>
      <t xml:space="preserve">ЛП ДИАЛАЙТ БУСТЕР </t>
    </r>
    <r>
      <rPr>
        <sz val="16"/>
        <color theme="9" tint="-0.249977111117893"/>
        <rFont val="Century Gothic"/>
        <family val="2"/>
        <charset val="204"/>
      </rPr>
      <t>МЕДНЫЙ</t>
    </r>
    <r>
      <rPr>
        <sz val="16"/>
        <color theme="1"/>
        <rFont val="Century Gothic"/>
        <family val="2"/>
        <charset val="204"/>
      </rPr>
      <t xml:space="preserve"> 50 мл</t>
    </r>
  </si>
  <si>
    <r>
      <t xml:space="preserve">ЛП ДИАЛАЙТ БУСТЕР </t>
    </r>
    <r>
      <rPr>
        <sz val="16"/>
        <color rgb="FF00B050"/>
        <rFont val="Century Gothic"/>
        <family val="2"/>
        <charset val="204"/>
      </rPr>
      <t>МАТОВЫЙ</t>
    </r>
    <r>
      <rPr>
        <sz val="16"/>
        <color theme="1"/>
        <rFont val="Century Gothic"/>
        <family val="2"/>
        <charset val="204"/>
      </rPr>
      <t xml:space="preserve"> 50 мл</t>
    </r>
  </si>
  <si>
    <r>
      <t xml:space="preserve">ЛП ДИАЛАЙТ БУСТЕР </t>
    </r>
    <r>
      <rPr>
        <sz val="16"/>
        <color rgb="FF0000FF"/>
        <rFont val="Century Gothic"/>
        <family val="2"/>
        <charset val="204"/>
      </rPr>
      <t>ПЕПЕЛЬНЫЙ</t>
    </r>
    <r>
      <rPr>
        <sz val="16"/>
        <color theme="1"/>
        <rFont val="Century Gothic"/>
        <family val="2"/>
        <charset val="204"/>
      </rPr>
      <t xml:space="preserve"> 50 мл</t>
    </r>
  </si>
  <si>
    <r>
      <t xml:space="preserve">ЛП ДИАЛАЙТ БУСТЕР </t>
    </r>
    <r>
      <rPr>
        <sz val="16"/>
        <color rgb="FF7030A0"/>
        <rFont val="Century Gothic"/>
        <family val="2"/>
        <charset val="204"/>
      </rPr>
      <t>ФИОЛЕТОВЫЙ</t>
    </r>
    <r>
      <rPr>
        <sz val="16"/>
        <color theme="1"/>
        <rFont val="Century Gothic"/>
        <family val="2"/>
        <charset val="204"/>
      </rPr>
      <t xml:space="preserve"> 50 мл</t>
    </r>
  </si>
  <si>
    <r>
      <t>ЛП ДИАЛАЙТ БУСТЕР</t>
    </r>
    <r>
      <rPr>
        <sz val="16"/>
        <color rgb="FFCC9900"/>
        <rFont val="Century Gothic"/>
        <family val="2"/>
        <charset val="204"/>
      </rPr>
      <t xml:space="preserve"> ЗОЛОТИСТЫЙ</t>
    </r>
    <r>
      <rPr>
        <sz val="16"/>
        <color theme="1"/>
        <rFont val="Century Gothic"/>
        <family val="2"/>
        <charset val="204"/>
      </rPr>
      <t xml:space="preserve"> 50 мл</t>
    </r>
  </si>
  <si>
    <t>Обесцвечивающая пудра до 9 уровней тона с бондингом</t>
  </si>
  <si>
    <t xml:space="preserve">Моделирующая паста экстремально сильной фиксации (фикс.7)  </t>
  </si>
  <si>
    <t>Моделирующая паста для текстурирования (фикс.3)</t>
  </si>
  <si>
    <t>ТРЕВЕЛ-НАБОРЫ</t>
  </si>
  <si>
    <t>ЛП Молекуляр Маска НЕСМЫВАЕМАЯ 100мл</t>
  </si>
  <si>
    <t>Двойная защита: от УФ-лучей и от металла</t>
  </si>
  <si>
    <t xml:space="preserve">ЛП СТИМПОД 4 </t>
  </si>
  <si>
    <t>NEW! В комплекте: SteamPod 4, термостойкий дорожный чехол, бутылочка, набор из трех расчесок</t>
  </si>
  <si>
    <t>E3902401</t>
  </si>
  <si>
    <t>3474637116415</t>
  </si>
  <si>
    <t>ЛП ТНА19 ПЛИ 190 МЛ</t>
  </si>
  <si>
    <t xml:space="preserve">Термо-моделирующий спрей. Подготавливает волосы к укладке (фикс.4/6) </t>
  </si>
  <si>
    <t>E2903500</t>
  </si>
  <si>
    <t>30160255</t>
  </si>
  <si>
    <t>ЕАЭС N RU Д-FR.РА03.В.22638/23</t>
  </si>
  <si>
    <t>ЛП ИНФИНИУМ ПЮР СТРОНГ 500 мл</t>
  </si>
  <si>
    <t xml:space="preserve">ЛАК БЕЗ ЗАПАХА СИЛЬНОЙ ФИКСАЦИИ (фикс.3)  </t>
  </si>
  <si>
    <t>E2192302</t>
  </si>
  <si>
    <t>3474636476619</t>
  </si>
  <si>
    <t>ЛП ИНФИНИУМ ПЮР ЭКСТРА СТРОНГ 500 мл</t>
  </si>
  <si>
    <t>E2192702</t>
  </si>
  <si>
    <t>3474636476640</t>
  </si>
  <si>
    <t>Доступен с 12 декабря</t>
  </si>
  <si>
    <t>ЛП ДИАЛАЙТ 9 50мл</t>
  </si>
  <si>
    <t>E3743600</t>
  </si>
  <si>
    <t>3474637003951</t>
  </si>
  <si>
    <t>RU.77.99.29.001.R.004004.11.21</t>
  </si>
  <si>
    <t>E0582522</t>
  </si>
  <si>
    <t>E0339522</t>
  </si>
  <si>
    <t>E0476522</t>
  </si>
  <si>
    <t>ЛП СЭ Инфорсер шампунь 500 мл</t>
  </si>
  <si>
    <t>E3564402</t>
  </si>
  <si>
    <t>3474636975341</t>
  </si>
  <si>
    <t>все кроме WB</t>
  </si>
  <si>
    <t xml:space="preserve">III поколение красителя      
</t>
  </si>
  <si>
    <t>E3973601</t>
  </si>
  <si>
    <t>E3969101</t>
  </si>
  <si>
    <t>E4078601</t>
  </si>
  <si>
    <t>E3992002</t>
  </si>
  <si>
    <t>E3971101</t>
  </si>
  <si>
    <t>E3977601</t>
  </si>
  <si>
    <t>E3963001</t>
  </si>
  <si>
    <t>E4077201</t>
  </si>
  <si>
    <t>E3957201</t>
  </si>
  <si>
    <t>E0582222</t>
  </si>
  <si>
    <t>E3826201</t>
  </si>
  <si>
    <t>Февраль 2024</t>
  </si>
  <si>
    <t>Protocol № M0232402</t>
  </si>
  <si>
    <t>E3993002</t>
  </si>
  <si>
    <t>E3979601</t>
  </si>
  <si>
    <t>ЛП ДИАРИШЕСС 7.31 50 мл</t>
  </si>
  <si>
    <t>E0338022</t>
  </si>
  <si>
    <t>3474630398993</t>
  </si>
  <si>
    <r>
      <rPr>
        <b/>
        <sz val="36"/>
        <color rgb="FF00B050"/>
        <rFont val="Century Gothic"/>
        <family val="2"/>
        <charset val="204"/>
      </rPr>
      <t xml:space="preserve">! НОВИНКА ! </t>
    </r>
    <r>
      <rPr>
        <b/>
        <sz val="36"/>
        <color theme="0"/>
        <rFont val="Century Gothic"/>
        <family val="2"/>
        <charset val="204"/>
      </rPr>
      <t>ВЕСЕННИЕ НАБОРЫ</t>
    </r>
  </si>
  <si>
    <r>
      <rPr>
        <b/>
        <sz val="16"/>
        <color theme="1"/>
        <rFont val="Century Gothic"/>
        <family val="2"/>
        <charset val="204"/>
      </rPr>
      <t>Весенний</t>
    </r>
    <r>
      <rPr>
        <sz val="16"/>
        <color theme="1"/>
        <rFont val="Century Gothic"/>
        <family val="2"/>
        <charset val="204"/>
      </rPr>
      <t xml:space="preserve"> набор Absolut Repair</t>
    </r>
  </si>
  <si>
    <r>
      <rPr>
        <b/>
        <sz val="14"/>
        <color rgb="FFFF0000"/>
        <rFont val="Arial Cyr"/>
        <charset val="204"/>
      </rPr>
      <t xml:space="preserve">СКИДКА 20% ДЛЯ САЛОНОВ И ПРОФШОПОВ - СКИДКА СПРАВА НЕ ОТОБРАЖЕНА </t>
    </r>
    <r>
      <rPr>
        <sz val="14"/>
        <rFont val="Arial Cyr"/>
        <charset val="204"/>
      </rPr>
      <t>Для поврежденных волос (Шампунь 300 мл + Маска 250 мл)</t>
    </r>
  </si>
  <si>
    <t>URU14407</t>
  </si>
  <si>
    <t>4640193172069</t>
  </si>
  <si>
    <r>
      <rPr>
        <b/>
        <sz val="16"/>
        <color theme="1"/>
        <rFont val="Century Gothic"/>
        <family val="2"/>
        <charset val="204"/>
      </rPr>
      <t>Весенний</t>
    </r>
    <r>
      <rPr>
        <sz val="16"/>
        <color theme="1"/>
        <rFont val="Century Gothic"/>
        <family val="2"/>
        <charset val="204"/>
      </rPr>
      <t xml:space="preserve"> набор Vitamino Color</t>
    </r>
  </si>
  <si>
    <r>
      <rPr>
        <b/>
        <sz val="14"/>
        <color rgb="FFFF0000"/>
        <rFont val="Arial Cyr"/>
        <charset val="204"/>
      </rPr>
      <t xml:space="preserve">СКИДКА 20% ДЛЯ САЛОНОВ И ПРОФШОПОВ - СКИДКА СПРАВА НЕ ОТОБРАЖЕНА </t>
    </r>
    <r>
      <rPr>
        <sz val="14"/>
        <rFont val="Arial Cyr"/>
        <charset val="204"/>
      </rPr>
      <t>Для окрашенных волос (Шампунь 300 мл + Маска 250 мл)</t>
    </r>
  </si>
  <si>
    <t>URU14406</t>
  </si>
  <si>
    <t>4640193172052</t>
  </si>
  <si>
    <r>
      <rPr>
        <b/>
        <sz val="16"/>
        <color theme="1"/>
        <rFont val="Century Gothic"/>
        <family val="2"/>
        <charset val="204"/>
      </rPr>
      <t>Весенний</t>
    </r>
    <r>
      <rPr>
        <sz val="16"/>
        <color theme="1"/>
        <rFont val="Century Gothic"/>
        <family val="2"/>
        <charset val="204"/>
      </rPr>
      <t xml:space="preserve"> набор Pro Longer</t>
    </r>
  </si>
  <si>
    <r>
      <rPr>
        <b/>
        <sz val="14"/>
        <color rgb="FFFF0000"/>
        <rFont val="Arial Cyr"/>
        <charset val="204"/>
      </rPr>
      <t xml:space="preserve">СКИДКА 20% ДЛЯ САЛОНОВ И ПРОФШОПОВ - СКИДКА СПРАВА НЕ ОТОБРАЖЕНА </t>
    </r>
    <r>
      <rPr>
        <sz val="14"/>
        <rFont val="Arial Cyr"/>
        <charset val="204"/>
      </rPr>
      <t>Для длинных волос (Шампунь 300 мл + Маска 250 мл)</t>
    </r>
  </si>
  <si>
    <t>URU14405</t>
  </si>
  <si>
    <t>4640193172045</t>
  </si>
  <si>
    <r>
      <t xml:space="preserve">ПЕПТИДНЫЙ БОНДЕР + 5 АМИНОКИСЛОТ - </t>
    </r>
    <r>
      <rPr>
        <b/>
        <sz val="26"/>
        <rFont val="Century Gothic"/>
        <family val="2"/>
        <charset val="204"/>
      </rPr>
      <t>ВОССТАНАВЛИВАЕТ 2 ГОДА ПОВРЕЖДЕНИЙ ЗА ОДНО ПРИМЕНЕНИЕ</t>
    </r>
  </si>
  <si>
    <t>E4094701</t>
  </si>
  <si>
    <t>ЛП ТНА19 ФУЛЛ ВОЛЮМ ЭКСТРА 250мл</t>
  </si>
  <si>
    <t>Мусс для придания  экстра-объёма и супер фиксации тонких волос. УФ фильтр (фикс.5/6)</t>
  </si>
  <si>
    <t>E2902801</t>
  </si>
  <si>
    <t>30165120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</si>
</sst>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"/>
  </numFmts>
  <fonts count="1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16"/>
      <name val="Century Gothic"/>
      <family val="2"/>
      <charset val="204"/>
    </font>
    <font>
      <sz val="10"/>
      <name val="Century Gothic"/>
      <family val="2"/>
      <charset val="204"/>
    </font>
    <font>
      <sz val="16"/>
      <color theme="1"/>
      <name val="Century Gothic"/>
      <family val="2"/>
      <charset val="204"/>
    </font>
    <font>
      <sz val="10"/>
      <color theme="1"/>
      <name val="Arial"/>
      <family val="2"/>
      <charset val="204"/>
    </font>
    <font>
      <sz val="16"/>
      <name val="Arial"/>
      <family val="2"/>
      <charset val="204"/>
    </font>
    <font>
      <sz val="14"/>
      <color theme="1"/>
      <name val="Arial Cyr"/>
      <charset val="204"/>
    </font>
    <font>
      <b/>
      <sz val="20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20"/>
      <name val="Arial Cyr"/>
      <charset val="204"/>
    </font>
    <font>
      <sz val="14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sz val="16"/>
      <color theme="3" tint="-0.499984740745262"/>
      <name val="Century Gothic"/>
      <family val="2"/>
      <charset val="204"/>
    </font>
    <font>
      <b/>
      <sz val="12"/>
      <color theme="1"/>
      <name val="Century Gothic"/>
      <family val="2"/>
      <charset val="204"/>
    </font>
    <font>
      <b/>
      <sz val="16"/>
      <color theme="1"/>
      <name val="Century Gothic"/>
      <family val="2"/>
      <charset val="204"/>
    </font>
    <font>
      <sz val="14"/>
      <color rgb="FFFF0000"/>
      <name val="Century Gothic"/>
      <family val="2"/>
      <charset val="204"/>
    </font>
    <font>
      <b/>
      <sz val="16"/>
      <name val="Century Gothic"/>
      <family val="2"/>
      <charset val="204"/>
    </font>
    <font>
      <sz val="20"/>
      <name val="Century Gothic"/>
      <family val="2"/>
      <charset val="204"/>
    </font>
    <font>
      <sz val="12"/>
      <name val="Century Gothic"/>
      <family val="2"/>
      <charset val="204"/>
    </font>
    <font>
      <b/>
      <sz val="22"/>
      <name val="Century Gothic"/>
      <family val="2"/>
      <charset val="204"/>
    </font>
    <font>
      <b/>
      <sz val="16"/>
      <color theme="0"/>
      <name val="Century Gothic"/>
      <family val="2"/>
      <charset val="204"/>
    </font>
    <font>
      <sz val="16"/>
      <color theme="0"/>
      <name val="Century Gothic"/>
      <family val="2"/>
      <charset val="204"/>
    </font>
    <font>
      <sz val="14"/>
      <color theme="0"/>
      <name val="Century Gothic"/>
      <family val="2"/>
      <charset val="204"/>
    </font>
    <font>
      <sz val="10"/>
      <color theme="0"/>
      <name val="Century Gothic"/>
      <family val="2"/>
      <charset val="204"/>
    </font>
    <font>
      <b/>
      <sz val="20"/>
      <color rgb="FFFF0000"/>
      <name val="Century Gothic"/>
      <family val="2"/>
      <charset val="204"/>
    </font>
    <font>
      <b/>
      <sz val="18"/>
      <color rgb="FFFF0000"/>
      <name val="Century Gothic"/>
      <family val="2"/>
      <charset val="204"/>
    </font>
    <font>
      <b/>
      <sz val="20"/>
      <color theme="0"/>
      <name val="Century Gothic"/>
      <family val="2"/>
      <charset val="204"/>
    </font>
    <font>
      <b/>
      <sz val="24"/>
      <name val="Century Gothic"/>
      <family val="2"/>
      <charset val="204"/>
    </font>
    <font>
      <b/>
      <sz val="16"/>
      <color rgb="FFFF0000"/>
      <name val="Century Gothic"/>
      <family val="2"/>
      <charset val="204"/>
    </font>
    <font>
      <b/>
      <sz val="14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sz val="22"/>
      <color theme="0"/>
      <name val="Century Gothic"/>
      <family val="2"/>
      <charset val="204"/>
    </font>
    <font>
      <sz val="16"/>
      <color rgb="FFFF0000"/>
      <name val="Century Gothic"/>
      <family val="2"/>
      <charset val="204"/>
    </font>
    <font>
      <sz val="22"/>
      <color theme="0"/>
      <name val="Century Gothic"/>
      <family val="2"/>
      <charset val="204"/>
    </font>
    <font>
      <sz val="13"/>
      <name val="Century Gothic"/>
      <family val="2"/>
      <charset val="204"/>
    </font>
    <font>
      <b/>
      <sz val="18"/>
      <color theme="0"/>
      <name val="Century Gothic"/>
      <family val="2"/>
      <charset val="204"/>
    </font>
    <font>
      <b/>
      <sz val="16"/>
      <color theme="9" tint="-0.249977111117893"/>
      <name val="Century Gothic"/>
      <family val="2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22"/>
      <name val="Arial Cyr"/>
      <charset val="204"/>
    </font>
    <font>
      <b/>
      <sz val="24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0"/>
      <color theme="1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10"/>
      <color indexed="60"/>
      <name val="Arial Cyr"/>
      <family val="2"/>
      <charset val="204"/>
    </font>
    <font>
      <sz val="7"/>
      <name val="Arial Cyr"/>
      <family val="2"/>
      <charset val="204"/>
    </font>
    <font>
      <sz val="48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9"/>
      <name val="Arial Cyr"/>
      <charset val="204"/>
    </font>
    <font>
      <b/>
      <sz val="16"/>
      <color indexed="60"/>
      <name val="Arial Cyr"/>
      <family val="2"/>
      <charset val="204"/>
    </font>
    <font>
      <sz val="12"/>
      <name val="Arial Cyr"/>
      <charset val="204"/>
    </font>
    <font>
      <sz val="16"/>
      <color theme="1"/>
      <name val="Arial Cyr"/>
      <charset val="204"/>
    </font>
    <font>
      <b/>
      <sz val="16"/>
      <name val="Arial Cyr"/>
      <charset val="204"/>
    </font>
    <font>
      <b/>
      <sz val="16"/>
      <name val="Arial Cyr"/>
      <family val="2"/>
      <charset val="204"/>
    </font>
    <font>
      <sz val="14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8"/>
      <name val="Arial Cyr"/>
      <family val="2"/>
      <charset val="204"/>
    </font>
    <font>
      <b/>
      <sz val="16"/>
      <color rgb="FFFF0000"/>
      <name val="Arial Cyr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14"/>
      <name val="Arial Cyr"/>
      <family val="2"/>
      <charset val="204"/>
    </font>
    <font>
      <i/>
      <sz val="10"/>
      <name val="Arial Cyr"/>
      <family val="2"/>
      <charset val="204"/>
    </font>
    <font>
      <sz val="12"/>
      <color theme="1"/>
      <name val="Arial Cyr"/>
      <family val="2"/>
      <charset val="204"/>
    </font>
    <font>
      <sz val="16"/>
      <color rgb="FFFF0000"/>
      <name val="Arial Cyr"/>
      <charset val="204"/>
    </font>
    <font>
      <b/>
      <sz val="16"/>
      <color theme="1"/>
      <name val="Arial Cyr"/>
      <charset val="204"/>
    </font>
    <font>
      <b/>
      <sz val="28"/>
      <color theme="3" tint="-0.499984740745262"/>
      <name val="Century Gothic"/>
      <family val="2"/>
      <charset val="204"/>
    </font>
    <font>
      <b/>
      <sz val="16"/>
      <color theme="3" tint="-0.499984740745262"/>
      <name val="Arial Cyr"/>
      <family val="2"/>
      <charset val="204"/>
    </font>
    <font>
      <b/>
      <sz val="12"/>
      <color theme="1"/>
      <name val="Arial Cyr"/>
      <family val="2"/>
      <charset val="204"/>
    </font>
    <font>
      <b/>
      <sz val="16"/>
      <color theme="1"/>
      <name val="Arial Cyr"/>
      <family val="2"/>
      <charset val="204"/>
    </font>
    <font>
      <b/>
      <sz val="20"/>
      <color theme="3" tint="-0.499984740745262"/>
      <name val="Century Gothic"/>
      <family val="2"/>
      <charset val="204"/>
    </font>
    <font>
      <b/>
      <vertAlign val="superscript"/>
      <sz val="20"/>
      <name val="Century Gothic"/>
      <family val="2"/>
      <charset val="204"/>
    </font>
    <font>
      <b/>
      <sz val="20"/>
      <color indexed="9"/>
      <name val="Century Gothic"/>
      <family val="2"/>
      <charset val="204"/>
    </font>
    <font>
      <sz val="20"/>
      <color theme="3" tint="-0.499984740745262"/>
      <name val="Century Gothic"/>
      <family val="2"/>
      <charset val="204"/>
    </font>
    <font>
      <sz val="14"/>
      <color theme="3" tint="-0.499984740745262"/>
      <name val="Century Gothic"/>
      <family val="2"/>
      <charset val="204"/>
    </font>
    <font>
      <b/>
      <sz val="14"/>
      <color rgb="FFFF0000"/>
      <name val="Century Gothic"/>
      <family val="2"/>
      <charset val="204"/>
    </font>
    <font>
      <sz val="13"/>
      <name val="Arial Cyr"/>
      <charset val="204"/>
    </font>
    <font>
      <b/>
      <sz val="14"/>
      <color theme="3" tint="-0.499984740745262"/>
      <name val="Century Gothic"/>
      <family val="2"/>
      <charset val="204"/>
    </font>
    <font>
      <sz val="14"/>
      <color rgb="FF3E50D6"/>
      <name val="Century Gothic"/>
      <family val="2"/>
      <charset val="204"/>
    </font>
    <font>
      <b/>
      <sz val="14"/>
      <color theme="1"/>
      <name val="Arial Cyr"/>
      <family val="2"/>
      <charset val="204"/>
    </font>
    <font>
      <b/>
      <sz val="28"/>
      <color rgb="FFFF0000"/>
      <name val="Arial Cyr"/>
      <family val="2"/>
      <charset val="204"/>
    </font>
    <font>
      <sz val="16"/>
      <color theme="3" tint="-0.499984740745262"/>
      <name val="Century Gothic"/>
      <family val="2"/>
      <charset val="204"/>
    </font>
    <font>
      <sz val="14"/>
      <color indexed="12"/>
      <name val="Century Gothic"/>
      <family val="2"/>
      <charset val="204"/>
    </font>
    <font>
      <i/>
      <sz val="14"/>
      <color rgb="FF3E50D6"/>
      <name val="Century Gothic"/>
      <family val="2"/>
      <charset val="204"/>
    </font>
    <font>
      <b/>
      <sz val="13"/>
      <color theme="3" tint="-0.499984740745262"/>
      <name val="Century Gothic"/>
      <family val="2"/>
      <charset val="204"/>
    </font>
    <font>
      <b/>
      <sz val="12"/>
      <color theme="3" tint="-0.499984740745262"/>
      <name val="Century Gothic"/>
      <family val="2"/>
      <charset val="204"/>
    </font>
    <font>
      <vertAlign val="superscript"/>
      <sz val="16"/>
      <color indexed="8"/>
      <name val="Century Gothic"/>
      <family val="2"/>
      <charset val="204"/>
    </font>
    <font>
      <sz val="16"/>
      <color indexed="8"/>
      <name val="Century Gothic"/>
      <family val="2"/>
      <charset val="204"/>
    </font>
    <font>
      <b/>
      <sz val="26"/>
      <color theme="0"/>
      <name val="Century Gothic"/>
      <family val="2"/>
      <charset val="204"/>
    </font>
    <font>
      <sz val="26"/>
      <color theme="0"/>
      <name val="Century Gothic"/>
      <family val="2"/>
      <charset val="204"/>
    </font>
    <font>
      <b/>
      <sz val="26"/>
      <color theme="1"/>
      <name val="Century Gothic"/>
      <family val="2"/>
      <charset val="204"/>
    </font>
    <font>
      <sz val="26"/>
      <name val="Century Gothic"/>
      <family val="2"/>
      <charset val="204"/>
    </font>
    <font>
      <sz val="18"/>
      <color theme="1"/>
      <name val="Century Gothic"/>
      <family val="2"/>
      <charset val="204"/>
    </font>
    <font>
      <sz val="18"/>
      <color rgb="FFCC00FF"/>
      <name val="Century Gothic"/>
      <family val="2"/>
      <charset val="204"/>
    </font>
    <font>
      <b/>
      <sz val="12"/>
      <color rgb="FFFF0000"/>
      <name val="Century Gothic"/>
      <family val="2"/>
      <charset val="204"/>
    </font>
    <font>
      <sz val="14"/>
      <color rgb="FFC00000"/>
      <name val="Century Gothic"/>
      <family val="2"/>
      <charset val="204"/>
    </font>
    <font>
      <sz val="14"/>
      <color theme="3" tint="-0.499984740745262"/>
      <name val="Arial"/>
      <family val="2"/>
      <charset val="204"/>
    </font>
    <font>
      <b/>
      <sz val="12"/>
      <color theme="0"/>
      <name val="Century Gothic"/>
      <family val="2"/>
      <charset val="204"/>
    </font>
    <font>
      <b/>
      <sz val="14"/>
      <color rgb="FFCC0000"/>
      <name val="Century Gothic"/>
      <family val="2"/>
      <charset val="204"/>
    </font>
    <font>
      <sz val="14"/>
      <color theme="3" tint="-0.499984740745262"/>
      <name val="Arial Cyr"/>
      <charset val="204"/>
    </font>
    <font>
      <sz val="18"/>
      <color rgb="FFFF0000"/>
      <name val="Century Gothic"/>
      <family val="2"/>
      <charset val="204"/>
    </font>
    <font>
      <b/>
      <sz val="16"/>
      <color rgb="FF00B050"/>
      <name val="Century Gothic"/>
      <family val="2"/>
      <charset val="204"/>
    </font>
    <font>
      <b/>
      <sz val="20"/>
      <color indexed="56"/>
      <name val="Century Gothic"/>
      <family val="2"/>
      <charset val="204"/>
    </font>
    <font>
      <sz val="20"/>
      <color theme="0"/>
      <name val="Century Gothic"/>
      <family val="2"/>
      <charset val="204"/>
    </font>
    <font>
      <b/>
      <sz val="20"/>
      <color theme="3" tint="-0.249977111117893"/>
      <name val="Century Gothic"/>
      <family val="2"/>
      <charset val="204"/>
    </font>
    <font>
      <b/>
      <sz val="24"/>
      <color theme="3" tint="-0.249977111117893"/>
      <name val="Century Gothic"/>
      <family val="2"/>
      <charset val="204"/>
    </font>
    <font>
      <sz val="24"/>
      <color theme="3" tint="-0.249977111117893"/>
      <name val="Century Gothic"/>
      <family val="2"/>
      <charset val="204"/>
    </font>
    <font>
      <sz val="14"/>
      <color theme="3" tint="-0.249977111117893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24"/>
      <color theme="1"/>
      <name val="Century Gothic"/>
      <family val="2"/>
      <charset val="204"/>
    </font>
    <font>
      <sz val="14"/>
      <color rgb="FF0070C0"/>
      <name val="Century Gothic"/>
      <family val="2"/>
      <charset val="204"/>
    </font>
    <font>
      <b/>
      <sz val="26"/>
      <color rgb="FF00FFFF"/>
      <name val="Century Gothic"/>
      <family val="2"/>
      <charset val="204"/>
    </font>
    <font>
      <b/>
      <sz val="24"/>
      <color rgb="FF66FFFF"/>
      <name val="Century Gothic"/>
      <family val="2"/>
      <charset val="204"/>
    </font>
    <font>
      <b/>
      <sz val="24"/>
      <color rgb="FF5CB5FE"/>
      <name val="Century Gothic"/>
      <family val="2"/>
      <charset val="204"/>
    </font>
    <font>
      <sz val="24"/>
      <color rgb="FF5CB5FE"/>
      <name val="Century Gothic"/>
      <family val="2"/>
      <charset val="204"/>
    </font>
    <font>
      <sz val="14"/>
      <color rgb="FF5CB5FE"/>
      <name val="Century Gothic"/>
      <family val="2"/>
      <charset val="204"/>
    </font>
    <font>
      <sz val="24"/>
      <name val="Century Gothic"/>
      <family val="2"/>
      <charset val="204"/>
    </font>
    <font>
      <sz val="20"/>
      <color theme="1"/>
      <name val="Century Gothic"/>
      <family val="2"/>
      <charset val="204"/>
    </font>
    <font>
      <sz val="20"/>
      <color indexed="12"/>
      <name val="Century Gothic"/>
      <family val="2"/>
      <charset val="204"/>
    </font>
    <font>
      <b/>
      <sz val="24"/>
      <color theme="3" tint="-0.499984740745262"/>
      <name val="Century Gothic"/>
      <family val="2"/>
      <charset val="204"/>
    </font>
    <font>
      <sz val="24"/>
      <color theme="3" tint="-0.499984740745262"/>
      <name val="Century Gothic"/>
      <family val="2"/>
      <charset val="204"/>
    </font>
    <font>
      <b/>
      <sz val="24"/>
      <color theme="1"/>
      <name val="Century Gothic"/>
      <family val="2"/>
      <charset val="204"/>
    </font>
    <font>
      <b/>
      <sz val="36"/>
      <color theme="1"/>
      <name val="Century Gothic"/>
      <family val="2"/>
      <charset val="204"/>
    </font>
    <font>
      <b/>
      <sz val="36"/>
      <color theme="0"/>
      <name val="Century Gothic"/>
      <family val="2"/>
      <charset val="204"/>
    </font>
    <font>
      <sz val="22"/>
      <color theme="1"/>
      <name val="Century Gothic"/>
      <family val="2"/>
      <charset val="204"/>
    </font>
    <font>
      <sz val="22"/>
      <name val="Century Gothic"/>
      <family val="2"/>
      <charset val="204"/>
    </font>
    <font>
      <sz val="12"/>
      <color theme="3" tint="-0.499984740745262"/>
      <name val="Century Gothic"/>
      <family val="2"/>
      <charset val="204"/>
    </font>
    <font>
      <sz val="26"/>
      <color theme="1"/>
      <name val="Century Gothic"/>
      <family val="2"/>
      <charset val="204"/>
    </font>
    <font>
      <sz val="14"/>
      <name val="Verdana"/>
      <family val="2"/>
      <charset val="204"/>
    </font>
    <font>
      <b/>
      <sz val="14"/>
      <color theme="3" tint="-0.499984740745262"/>
      <name val="Arial Cyr"/>
      <charset val="204"/>
    </font>
    <font>
      <sz val="14"/>
      <color theme="1" tint="4.9989318521683403E-2"/>
      <name val="Century Gothic"/>
      <family val="2"/>
      <charset val="204"/>
    </font>
    <font>
      <b/>
      <u/>
      <sz val="20"/>
      <name val="Century Gothic"/>
      <family val="2"/>
      <charset val="204"/>
    </font>
    <font>
      <b/>
      <sz val="20"/>
      <color theme="0" tint="-4.9989318521683403E-2"/>
      <name val="Century Gothic"/>
      <family val="2"/>
      <charset val="204"/>
    </font>
    <font>
      <b/>
      <sz val="14"/>
      <color theme="0" tint="-4.9989318521683403E-2"/>
      <name val="Century Gothic"/>
      <family val="2"/>
      <charset val="204"/>
    </font>
    <font>
      <b/>
      <sz val="18"/>
      <color theme="0" tint="-4.9989318521683403E-2"/>
      <name val="Century Gothic"/>
      <family val="2"/>
      <charset val="204"/>
    </font>
    <font>
      <sz val="20"/>
      <color theme="1"/>
      <name val="Calibri"/>
      <family val="2"/>
      <charset val="204"/>
      <scheme val="minor"/>
    </font>
    <font>
      <sz val="36"/>
      <color theme="1"/>
      <name val="Century Gothic"/>
      <family val="2"/>
      <charset val="204"/>
    </font>
    <font>
      <b/>
      <sz val="36"/>
      <color rgb="FFFF0000"/>
      <name val="Century Gothic"/>
      <family val="2"/>
      <charset val="204"/>
    </font>
    <font>
      <b/>
      <sz val="20"/>
      <color rgb="FF7030A0"/>
      <name val="Century Gothic"/>
      <family val="2"/>
      <charset val="204"/>
    </font>
    <font>
      <b/>
      <sz val="20"/>
      <color theme="1"/>
      <name val="Arial Cyr"/>
      <family val="2"/>
      <charset val="204"/>
    </font>
    <font>
      <b/>
      <sz val="20"/>
      <color rgb="FFFF0000"/>
      <name val="Arial Cyr"/>
      <family val="2"/>
      <charset val="204"/>
    </font>
    <font>
      <b/>
      <sz val="28"/>
      <color rgb="FF92D050"/>
      <name val="Century Gothic"/>
      <family val="2"/>
      <charset val="204"/>
    </font>
    <font>
      <b/>
      <sz val="11"/>
      <color theme="0"/>
      <name val="Century Gothic"/>
      <family val="2"/>
      <charset val="204"/>
    </font>
    <font>
      <b/>
      <sz val="16"/>
      <color rgb="FF92D050"/>
      <name val="Century Gothic"/>
      <family val="2"/>
      <charset val="204"/>
    </font>
    <font>
      <b/>
      <sz val="22"/>
      <color theme="1"/>
      <name val="Century Gothic"/>
      <family val="2"/>
      <charset val="204"/>
    </font>
    <font>
      <b/>
      <sz val="10"/>
      <color rgb="FF00B050"/>
      <name val="Arial Cyr"/>
      <charset val="204"/>
    </font>
    <font>
      <b/>
      <sz val="18"/>
      <color theme="7" tint="-0.249977111117893"/>
      <name val="Century Gothic"/>
      <family val="2"/>
      <charset val="204"/>
    </font>
    <font>
      <sz val="16"/>
      <name val="Calibri"/>
      <family val="2"/>
      <charset val="204"/>
    </font>
    <font>
      <b/>
      <sz val="26"/>
      <name val="Century Gothic"/>
      <family val="2"/>
      <charset val="204"/>
    </font>
    <font>
      <vertAlign val="superscript"/>
      <sz val="16"/>
      <color rgb="FFFF0000"/>
      <name val="Calibri"/>
      <family val="2"/>
      <charset val="204"/>
    </font>
    <font>
      <sz val="16"/>
      <color rgb="FFFF0000"/>
      <name val="Calibri"/>
      <family val="2"/>
      <charset val="204"/>
    </font>
    <font>
      <sz val="16"/>
      <color rgb="FF000000"/>
      <name val="Calibri"/>
      <family val="2"/>
      <charset val="204"/>
    </font>
    <font>
      <sz val="16"/>
      <color theme="9" tint="-0.249977111117893"/>
      <name val="Century Gothic"/>
      <family val="2"/>
      <charset val="204"/>
    </font>
    <font>
      <sz val="16"/>
      <color rgb="FF00B050"/>
      <name val="Century Gothic"/>
      <family val="2"/>
      <charset val="204"/>
    </font>
    <font>
      <sz val="16"/>
      <color rgb="FF0000FF"/>
      <name val="Century Gothic"/>
      <family val="2"/>
      <charset val="204"/>
    </font>
    <font>
      <sz val="16"/>
      <color rgb="FF7030A0"/>
      <name val="Century Gothic"/>
      <family val="2"/>
      <charset val="204"/>
    </font>
    <font>
      <sz val="16"/>
      <color rgb="FFCC9900"/>
      <name val="Century Gothic"/>
      <family val="2"/>
      <charset val="204"/>
    </font>
    <font>
      <b/>
      <sz val="36"/>
      <color rgb="FF00B050"/>
      <name val="Century Gothic"/>
      <family val="2"/>
      <charset val="204"/>
    </font>
    <font>
      <sz val="10"/>
      <color theme="0"/>
      <name val="Arial Cyr"/>
      <charset val="204"/>
    </font>
    <font>
      <b/>
      <sz val="14"/>
      <color rgb="FFFF0000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B90D8"/>
        <bgColor indexed="64"/>
      </patternFill>
    </fill>
    <fill>
      <patternFill patternType="solid">
        <fgColor rgb="FFF0C57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D639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58F7B"/>
        <bgColor indexed="64"/>
      </patternFill>
    </fill>
    <fill>
      <patternFill patternType="solid">
        <fgColor rgb="FF98FAE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24E0D3"/>
        <bgColor indexed="64"/>
      </patternFill>
    </fill>
    <fill>
      <patternFill patternType="solid">
        <fgColor rgb="FFD03489"/>
        <bgColor indexed="64"/>
      </patternFill>
    </fill>
    <fill>
      <patternFill patternType="solid">
        <fgColor rgb="FFC18D39"/>
        <bgColor indexed="64"/>
      </patternFill>
    </fill>
    <fill>
      <patternFill patternType="solid">
        <fgColor rgb="FFCEF5AB"/>
        <bgColor indexed="64"/>
      </patternFill>
    </fill>
    <fill>
      <patternFill patternType="solid">
        <fgColor rgb="FFE7B3D3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</borders>
  <cellStyleXfs count="9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51">
    <xf numFmtId="0" fontId="0" fillId="0" borderId="0" xfId="0"/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5" fillId="3" borderId="1" xfId="1" applyFont="1" applyFill="1" applyBorder="1" applyAlignment="1" applyProtection="1">
      <alignment horizontal="center" vertical="center"/>
      <protection locked="0"/>
    </xf>
    <xf numFmtId="1" fontId="5" fillId="2" borderId="0" xfId="1" applyNumberFormat="1" applyFont="1" applyFill="1" applyAlignment="1">
      <alignment horizontal="right" vertical="center" wrapText="1"/>
    </xf>
    <xf numFmtId="0" fontId="5" fillId="3" borderId="0" xfId="1" applyFont="1" applyFill="1" applyAlignment="1" applyProtection="1">
      <alignment horizontal="center" vertical="center" wrapText="1"/>
      <protection locked="0"/>
    </xf>
    <xf numFmtId="3" fontId="5" fillId="0" borderId="0" xfId="1" applyNumberFormat="1" applyFont="1" applyAlignment="1" applyProtection="1">
      <alignment horizontal="right" vertical="center"/>
      <protection locked="0"/>
    </xf>
    <xf numFmtId="2" fontId="5" fillId="3" borderId="0" xfId="1" applyNumberFormat="1" applyFont="1" applyFill="1" applyAlignment="1" applyProtection="1">
      <alignment horizontal="center" vertical="center"/>
      <protection locked="0"/>
    </xf>
    <xf numFmtId="4" fontId="7" fillId="0" borderId="0" xfId="1" applyNumberFormat="1" applyFont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49" fontId="4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" fontId="44" fillId="2" borderId="0" xfId="0" applyNumberFormat="1" applyFont="1" applyFill="1" applyAlignment="1">
      <alignment horizontal="center"/>
    </xf>
    <xf numFmtId="3" fontId="0" fillId="0" borderId="0" xfId="0" applyNumberFormat="1"/>
    <xf numFmtId="2" fontId="44" fillId="2" borderId="0" xfId="0" applyNumberFormat="1" applyFont="1" applyFill="1"/>
    <xf numFmtId="2" fontId="44" fillId="2" borderId="0" xfId="0" applyNumberFormat="1" applyFont="1" applyFill="1" applyAlignment="1">
      <alignment horizontal="center"/>
    </xf>
    <xf numFmtId="2" fontId="44" fillId="2" borderId="0" xfId="0" applyNumberFormat="1" applyFont="1" applyFill="1" applyAlignment="1">
      <alignment horizontal="center" vertical="center"/>
    </xf>
    <xf numFmtId="2" fontId="45" fillId="2" borderId="0" xfId="0" applyNumberFormat="1" applyFont="1" applyFill="1" applyAlignment="1">
      <alignment horizontal="center"/>
    </xf>
    <xf numFmtId="1" fontId="46" fillId="2" borderId="0" xfId="0" applyNumberFormat="1" applyFont="1" applyFill="1" applyAlignment="1">
      <alignment horizontal="center"/>
    </xf>
    <xf numFmtId="1" fontId="47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48" fillId="0" borderId="0" xfId="0" applyFont="1"/>
    <xf numFmtId="9" fontId="49" fillId="0" borderId="0" xfId="4" applyFont="1" applyAlignment="1"/>
    <xf numFmtId="9" fontId="49" fillId="0" borderId="0" xfId="4" applyFont="1" applyAlignment="1">
      <alignment horizontal="left"/>
    </xf>
    <xf numFmtId="3" fontId="50" fillId="0" borderId="0" xfId="0" applyNumberFormat="1" applyFont="1" applyAlignment="1">
      <alignment horizontal="center"/>
    </xf>
    <xf numFmtId="0" fontId="51" fillId="2" borderId="0" xfId="0" applyFont="1" applyFill="1" applyAlignment="1">
      <alignment horizontal="left" vertical="center"/>
    </xf>
    <xf numFmtId="0" fontId="52" fillId="2" borderId="0" xfId="0" applyFont="1" applyFill="1"/>
    <xf numFmtId="0" fontId="52" fillId="2" borderId="0" xfId="0" applyFont="1" applyFill="1" applyAlignment="1">
      <alignment horizontal="center"/>
    </xf>
    <xf numFmtId="0" fontId="53" fillId="2" borderId="0" xfId="0" applyFont="1" applyFill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2" fontId="51" fillId="2" borderId="0" xfId="0" applyNumberFormat="1" applyFont="1" applyFill="1" applyAlignment="1">
      <alignment horizontal="center" vertical="center"/>
    </xf>
    <xf numFmtId="1" fontId="57" fillId="2" borderId="0" xfId="0" applyNumberFormat="1" applyFont="1" applyFill="1" applyAlignment="1">
      <alignment horizontal="center" vertical="center"/>
    </xf>
    <xf numFmtId="0" fontId="49" fillId="0" borderId="33" xfId="0" applyFont="1" applyBorder="1" applyAlignment="1">
      <alignment horizontal="center"/>
    </xf>
    <xf numFmtId="0" fontId="55" fillId="0" borderId="34" xfId="0" applyFont="1" applyBorder="1" applyAlignment="1">
      <alignment horizontal="center"/>
    </xf>
    <xf numFmtId="0" fontId="47" fillId="0" borderId="8" xfId="0" applyFont="1" applyBorder="1" applyAlignment="1">
      <alignment horizontal="center"/>
    </xf>
    <xf numFmtId="2" fontId="41" fillId="2" borderId="0" xfId="0" applyNumberFormat="1" applyFont="1" applyFill="1" applyAlignment="1">
      <alignment horizontal="left" vertical="center"/>
    </xf>
    <xf numFmtId="2" fontId="41" fillId="2" borderId="0" xfId="0" applyNumberFormat="1" applyFont="1" applyFill="1" applyAlignment="1">
      <alignment horizontal="center" vertical="center"/>
    </xf>
    <xf numFmtId="1" fontId="61" fillId="2" borderId="0" xfId="0" applyNumberFormat="1" applyFont="1" applyFill="1" applyAlignment="1">
      <alignment horizontal="center" vertical="center"/>
    </xf>
    <xf numFmtId="0" fontId="49" fillId="0" borderId="35" xfId="0" applyFont="1" applyBorder="1" applyAlignment="1">
      <alignment horizontal="center"/>
    </xf>
    <xf numFmtId="0" fontId="55" fillId="0" borderId="3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49" fillId="0" borderId="37" xfId="0" applyFont="1" applyBorder="1" applyAlignment="1">
      <alignment horizontal="center"/>
    </xf>
    <xf numFmtId="0" fontId="55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17" fontId="62" fillId="2" borderId="0" xfId="0" quotePrefix="1" applyNumberFormat="1" applyFont="1" applyFill="1" applyAlignment="1">
      <alignment horizontal="center"/>
    </xf>
    <xf numFmtId="1" fontId="0" fillId="2" borderId="0" xfId="0" applyNumberFormat="1" applyFill="1" applyAlignment="1">
      <alignment horizontal="right" vertical="center"/>
    </xf>
    <xf numFmtId="1" fontId="62" fillId="2" borderId="0" xfId="0" applyNumberFormat="1" applyFont="1" applyFill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/>
    <xf numFmtId="0" fontId="4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63" fillId="2" borderId="0" xfId="0" applyFont="1" applyFill="1" applyAlignment="1">
      <alignment horizontal="left" vertical="center"/>
    </xf>
    <xf numFmtId="0" fontId="64" fillId="2" borderId="0" xfId="0" applyFont="1" applyFill="1"/>
    <xf numFmtId="0" fontId="64" fillId="2" borderId="0" xfId="0" applyFont="1" applyFill="1" applyAlignment="1">
      <alignment horizontal="center"/>
    </xf>
    <xf numFmtId="1" fontId="64" fillId="2" borderId="0" xfId="0" applyNumberFormat="1" applyFont="1" applyFill="1" applyAlignment="1">
      <alignment horizontal="right" vertical="center"/>
    </xf>
    <xf numFmtId="0" fontId="64" fillId="2" borderId="10" xfId="0" applyFont="1" applyFill="1" applyBorder="1"/>
    <xf numFmtId="3" fontId="64" fillId="2" borderId="0" xfId="0" applyNumberFormat="1" applyFont="1" applyFill="1"/>
    <xf numFmtId="2" fontId="65" fillId="2" borderId="0" xfId="0" applyNumberFormat="1" applyFont="1" applyFill="1" applyAlignment="1">
      <alignment horizontal="right"/>
    </xf>
    <xf numFmtId="4" fontId="66" fillId="2" borderId="0" xfId="0" applyNumberFormat="1" applyFont="1" applyFill="1" applyAlignment="1">
      <alignment horizontal="center"/>
    </xf>
    <xf numFmtId="2" fontId="64" fillId="2" borderId="0" xfId="0" applyNumberFormat="1" applyFont="1" applyFill="1"/>
    <xf numFmtId="165" fontId="66" fillId="2" borderId="10" xfId="7" applyNumberFormat="1" applyFont="1" applyFill="1" applyBorder="1" applyAlignment="1">
      <alignment horizontal="center" vertical="center"/>
    </xf>
    <xf numFmtId="165" fontId="42" fillId="0" borderId="0" xfId="7" applyNumberFormat="1" applyFont="1" applyAlignment="1"/>
    <xf numFmtId="0" fontId="67" fillId="2" borderId="11" xfId="0" applyFont="1" applyFill="1" applyBorder="1" applyAlignment="1">
      <alignment horizontal="left" vertical="center"/>
    </xf>
    <xf numFmtId="0" fontId="61" fillId="2" borderId="11" xfId="0" applyFont="1" applyFill="1" applyBorder="1"/>
    <xf numFmtId="0" fontId="61" fillId="2" borderId="12" xfId="0" applyFont="1" applyFill="1" applyBorder="1" applyAlignment="1">
      <alignment horizontal="center"/>
    </xf>
    <xf numFmtId="1" fontId="67" fillId="2" borderId="12" xfId="0" applyNumberFormat="1" applyFont="1" applyFill="1" applyBorder="1" applyAlignment="1">
      <alignment horizontal="right" vertical="center"/>
    </xf>
    <xf numFmtId="0" fontId="0" fillId="2" borderId="12" xfId="0" applyFill="1" applyBorder="1"/>
    <xf numFmtId="3" fontId="45" fillId="2" borderId="13" xfId="0" applyNumberFormat="1" applyFont="1" applyFill="1" applyBorder="1"/>
    <xf numFmtId="0" fontId="67" fillId="2" borderId="12" xfId="0" applyFont="1" applyFill="1" applyBorder="1"/>
    <xf numFmtId="0" fontId="45" fillId="2" borderId="12" xfId="0" applyFont="1" applyFill="1" applyBorder="1" applyAlignment="1">
      <alignment horizontal="center"/>
    </xf>
    <xf numFmtId="2" fontId="45" fillId="2" borderId="12" xfId="0" applyNumberFormat="1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right"/>
    </xf>
    <xf numFmtId="4" fontId="63" fillId="2" borderId="12" xfId="0" applyNumberFormat="1" applyFont="1" applyFill="1" applyBorder="1" applyAlignment="1">
      <alignment horizontal="center" vertical="center"/>
    </xf>
    <xf numFmtId="2" fontId="0" fillId="2" borderId="12" xfId="0" applyNumberFormat="1" applyFill="1" applyBorder="1"/>
    <xf numFmtId="1" fontId="47" fillId="2" borderId="12" xfId="0" applyNumberFormat="1" applyFont="1" applyFill="1" applyBorder="1" applyAlignment="1">
      <alignment horizontal="center" vertical="center"/>
    </xf>
    <xf numFmtId="0" fontId="67" fillId="2" borderId="14" xfId="0" applyFont="1" applyFill="1" applyBorder="1" applyAlignment="1">
      <alignment horizontal="left" vertical="center"/>
    </xf>
    <xf numFmtId="0" fontId="67" fillId="2" borderId="14" xfId="0" applyFont="1" applyFill="1" applyBorder="1"/>
    <xf numFmtId="0" fontId="67" fillId="2" borderId="15" xfId="0" applyFont="1" applyFill="1" applyBorder="1" applyAlignment="1">
      <alignment horizontal="center"/>
    </xf>
    <xf numFmtId="1" fontId="67" fillId="2" borderId="15" xfId="0" applyNumberFormat="1" applyFont="1" applyFill="1" applyBorder="1" applyAlignment="1">
      <alignment horizontal="right" vertical="center"/>
    </xf>
    <xf numFmtId="0" fontId="0" fillId="2" borderId="15" xfId="0" applyFill="1" applyBorder="1"/>
    <xf numFmtId="3" fontId="45" fillId="2" borderId="5" xfId="0" applyNumberFormat="1" applyFont="1" applyFill="1" applyBorder="1"/>
    <xf numFmtId="0" fontId="67" fillId="2" borderId="0" xfId="0" applyFont="1" applyFill="1"/>
    <xf numFmtId="0" fontId="45" fillId="2" borderId="0" xfId="0" applyFont="1" applyFill="1" applyAlignment="1">
      <alignment horizontal="center"/>
    </xf>
    <xf numFmtId="2" fontId="45" fillId="2" borderId="0" xfId="0" applyNumberFormat="1" applyFont="1" applyFill="1" applyAlignment="1">
      <alignment horizontal="center" vertical="center"/>
    </xf>
    <xf numFmtId="4" fontId="63" fillId="2" borderId="0" xfId="0" applyNumberFormat="1" applyFont="1" applyFill="1" applyAlignment="1">
      <alignment horizontal="center" vertical="center"/>
    </xf>
    <xf numFmtId="2" fontId="0" fillId="2" borderId="0" xfId="0" applyNumberFormat="1" applyFill="1"/>
    <xf numFmtId="1" fontId="47" fillId="2" borderId="0" xfId="0" applyNumberFormat="1" applyFont="1" applyFill="1" applyAlignment="1">
      <alignment horizontal="center" vertical="center"/>
    </xf>
    <xf numFmtId="0" fontId="67" fillId="2" borderId="16" xfId="0" applyFont="1" applyFill="1" applyBorder="1" applyAlignment="1">
      <alignment horizontal="left" vertical="center"/>
    </xf>
    <xf numFmtId="0" fontId="67" fillId="2" borderId="0" xfId="0" applyFont="1" applyFill="1" applyAlignment="1">
      <alignment horizontal="center"/>
    </xf>
    <xf numFmtId="1" fontId="67" fillId="2" borderId="0" xfId="0" applyNumberFormat="1" applyFont="1" applyFill="1" applyAlignment="1">
      <alignment horizontal="right" vertical="center"/>
    </xf>
    <xf numFmtId="2" fontId="45" fillId="2" borderId="0" xfId="0" applyNumberFormat="1" applyFont="1" applyFill="1" applyAlignment="1">
      <alignment horizontal="right" vertical="center"/>
    </xf>
    <xf numFmtId="3" fontId="63" fillId="2" borderId="5" xfId="0" applyNumberFormat="1" applyFont="1" applyFill="1" applyBorder="1"/>
    <xf numFmtId="0" fontId="63" fillId="2" borderId="0" xfId="0" applyFont="1" applyFill="1"/>
    <xf numFmtId="0" fontId="63" fillId="2" borderId="0" xfId="0" applyFont="1" applyFill="1" applyAlignment="1">
      <alignment horizontal="center"/>
    </xf>
    <xf numFmtId="2" fontId="63" fillId="2" borderId="0" xfId="0" applyNumberFormat="1" applyFont="1" applyFill="1" applyAlignment="1">
      <alignment horizontal="center" vertical="center"/>
    </xf>
    <xf numFmtId="0" fontId="45" fillId="2" borderId="0" xfId="0" applyFont="1" applyFill="1"/>
    <xf numFmtId="0" fontId="67" fillId="2" borderId="17" xfId="0" applyFont="1" applyFill="1" applyBorder="1" applyAlignment="1">
      <alignment horizontal="left" vertical="center"/>
    </xf>
    <xf numFmtId="0" fontId="67" fillId="2" borderId="18" xfId="0" applyFont="1" applyFill="1" applyBorder="1"/>
    <xf numFmtId="0" fontId="67" fillId="2" borderId="18" xfId="0" applyFont="1" applyFill="1" applyBorder="1" applyAlignment="1">
      <alignment horizontal="center"/>
    </xf>
    <xf numFmtId="1" fontId="67" fillId="2" borderId="18" xfId="0" applyNumberFormat="1" applyFont="1" applyFill="1" applyBorder="1" applyAlignment="1">
      <alignment horizontal="right" vertical="center"/>
    </xf>
    <xf numFmtId="0" fontId="45" fillId="2" borderId="17" xfId="0" applyFont="1" applyFill="1" applyBorder="1" applyAlignment="1">
      <alignment horizontal="left" vertical="center"/>
    </xf>
    <xf numFmtId="0" fontId="45" fillId="2" borderId="17" xfId="0" applyFont="1" applyFill="1" applyBorder="1"/>
    <xf numFmtId="0" fontId="45" fillId="2" borderId="18" xfId="0" applyFont="1" applyFill="1" applyBorder="1" applyAlignment="1">
      <alignment horizontal="center"/>
    </xf>
    <xf numFmtId="1" fontId="0" fillId="2" borderId="18" xfId="0" applyNumberFormat="1" applyFill="1" applyBorder="1" applyAlignment="1">
      <alignment horizontal="right" vertical="center"/>
    </xf>
    <xf numFmtId="0" fontId="0" fillId="2" borderId="18" xfId="0" applyFill="1" applyBorder="1"/>
    <xf numFmtId="3" fontId="0" fillId="2" borderId="19" xfId="0" applyNumberFormat="1" applyFill="1" applyBorder="1"/>
    <xf numFmtId="0" fontId="63" fillId="2" borderId="15" xfId="0" applyFont="1" applyFill="1" applyBorder="1"/>
    <xf numFmtId="0" fontId="63" fillId="2" borderId="15" xfId="0" applyFont="1" applyFill="1" applyBorder="1" applyAlignment="1">
      <alignment horizontal="center"/>
    </xf>
    <xf numFmtId="2" fontId="63" fillId="2" borderId="15" xfId="0" applyNumberFormat="1" applyFont="1" applyFill="1" applyBorder="1" applyAlignment="1">
      <alignment horizontal="center" vertical="center"/>
    </xf>
    <xf numFmtId="4" fontId="63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/>
    <xf numFmtId="1" fontId="47" fillId="2" borderId="15" xfId="0" applyNumberFormat="1" applyFont="1" applyFill="1" applyBorder="1" applyAlignment="1">
      <alignment horizontal="center" vertical="center"/>
    </xf>
    <xf numFmtId="0" fontId="68" fillId="2" borderId="16" xfId="0" applyFont="1" applyFill="1" applyBorder="1" applyAlignment="1">
      <alignment horizontal="left" vertical="center"/>
    </xf>
    <xf numFmtId="0" fontId="63" fillId="2" borderId="16" xfId="0" applyFont="1" applyFill="1" applyBorder="1"/>
    <xf numFmtId="3" fontId="69" fillId="2" borderId="2" xfId="0" applyNumberFormat="1" applyFont="1" applyFill="1" applyBorder="1"/>
    <xf numFmtId="0" fontId="45" fillId="2" borderId="32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41" fillId="2" borderId="40" xfId="0" applyNumberFormat="1" applyFont="1" applyFill="1" applyBorder="1" applyAlignment="1">
      <alignment horizontal="center" vertical="center"/>
    </xf>
    <xf numFmtId="1" fontId="47" fillId="2" borderId="40" xfId="0" applyNumberFormat="1" applyFont="1" applyFill="1" applyBorder="1" applyAlignment="1">
      <alignment horizontal="center" vertical="center"/>
    </xf>
    <xf numFmtId="0" fontId="70" fillId="2" borderId="16" xfId="0" applyFont="1" applyFill="1" applyBorder="1" applyAlignment="1">
      <alignment horizontal="left" vertical="center"/>
    </xf>
    <xf numFmtId="3" fontId="54" fillId="2" borderId="6" xfId="0" applyNumberFormat="1" applyFont="1" applyFill="1" applyBorder="1" applyAlignment="1">
      <alignment horizontal="left"/>
    </xf>
    <xf numFmtId="0" fontId="0" fillId="2" borderId="41" xfId="0" applyFill="1" applyBorder="1"/>
    <xf numFmtId="3" fontId="54" fillId="2" borderId="0" xfId="0" applyNumberFormat="1" applyFont="1" applyFill="1" applyAlignment="1">
      <alignment horizontal="center"/>
    </xf>
    <xf numFmtId="0" fontId="45" fillId="2" borderId="42" xfId="0" applyFont="1" applyFill="1" applyBorder="1" applyAlignment="1">
      <alignment horizontal="center"/>
    </xf>
    <xf numFmtId="2" fontId="69" fillId="2" borderId="0" xfId="0" applyNumberFormat="1" applyFont="1" applyFill="1" applyAlignment="1">
      <alignment horizontal="left"/>
    </xf>
    <xf numFmtId="0" fontId="54" fillId="0" borderId="0" xfId="0" applyFont="1"/>
    <xf numFmtId="0" fontId="54" fillId="0" borderId="0" xfId="0" applyFont="1" applyAlignment="1">
      <alignment horizontal="center"/>
    </xf>
    <xf numFmtId="1" fontId="54" fillId="2" borderId="43" xfId="0" applyNumberFormat="1" applyFont="1" applyFill="1" applyBorder="1" applyAlignment="1">
      <alignment horizontal="left"/>
    </xf>
    <xf numFmtId="1" fontId="47" fillId="2" borderId="43" xfId="0" applyNumberFormat="1" applyFont="1" applyFill="1" applyBorder="1" applyAlignment="1">
      <alignment horizontal="left"/>
    </xf>
    <xf numFmtId="0" fontId="59" fillId="0" borderId="0" xfId="0" applyFont="1" applyAlignment="1">
      <alignment vertical="top"/>
    </xf>
    <xf numFmtId="9" fontId="49" fillId="0" borderId="0" xfId="4" applyFont="1" applyAlignment="1">
      <alignment vertical="top"/>
    </xf>
    <xf numFmtId="9" fontId="49" fillId="0" borderId="0" xfId="4" applyFont="1" applyAlignment="1">
      <alignment horizontal="left" vertical="top"/>
    </xf>
    <xf numFmtId="0" fontId="68" fillId="2" borderId="17" xfId="0" applyFont="1" applyFill="1" applyBorder="1" applyAlignment="1">
      <alignment horizontal="left" vertical="center"/>
    </xf>
    <xf numFmtId="0" fontId="63" fillId="2" borderId="17" xfId="0" applyFont="1" applyFill="1" applyBorder="1"/>
    <xf numFmtId="0" fontId="63" fillId="2" borderId="18" xfId="0" applyFont="1" applyFill="1" applyBorder="1" applyAlignment="1">
      <alignment horizontal="center"/>
    </xf>
    <xf numFmtId="3" fontId="67" fillId="2" borderId="20" xfId="0" applyNumberFormat="1" applyFont="1" applyFill="1" applyBorder="1"/>
    <xf numFmtId="0" fontId="0" fillId="2" borderId="21" xfId="0" applyFill="1" applyBorder="1"/>
    <xf numFmtId="0" fontId="67" fillId="2" borderId="44" xfId="0" applyFont="1" applyFill="1" applyBorder="1" applyAlignment="1">
      <alignment horizontal="center"/>
    </xf>
    <xf numFmtId="2" fontId="67" fillId="2" borderId="18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1" fontId="41" fillId="2" borderId="45" xfId="0" applyNumberFormat="1" applyFont="1" applyFill="1" applyBorder="1" applyAlignment="1">
      <alignment horizontal="center" vertical="center"/>
    </xf>
    <xf numFmtId="1" fontId="47" fillId="2" borderId="45" xfId="0" applyNumberFormat="1" applyFont="1" applyFill="1" applyBorder="1" applyAlignment="1">
      <alignment horizontal="center" vertical="center"/>
    </xf>
    <xf numFmtId="0" fontId="67" fillId="2" borderId="22" xfId="0" applyFont="1" applyFill="1" applyBorder="1" applyAlignment="1">
      <alignment horizontal="left" vertical="center"/>
    </xf>
    <xf numFmtId="0" fontId="45" fillId="2" borderId="22" xfId="0" applyFont="1" applyFill="1" applyBorder="1"/>
    <xf numFmtId="0" fontId="45" fillId="2" borderId="23" xfId="0" applyFont="1" applyFill="1" applyBorder="1" applyAlignment="1">
      <alignment horizontal="center"/>
    </xf>
    <xf numFmtId="1" fontId="67" fillId="2" borderId="23" xfId="0" applyNumberFormat="1" applyFont="1" applyFill="1" applyBorder="1" applyAlignment="1">
      <alignment horizontal="right" vertical="center"/>
    </xf>
    <xf numFmtId="0" fontId="67" fillId="2" borderId="23" xfId="0" applyFont="1" applyFill="1" applyBorder="1" applyAlignment="1">
      <alignment horizontal="right" vertical="top" wrapText="1"/>
    </xf>
    <xf numFmtId="3" fontId="67" fillId="2" borderId="23" xfId="0" applyNumberFormat="1" applyFont="1" applyFill="1" applyBorder="1"/>
    <xf numFmtId="0" fontId="67" fillId="2" borderId="23" xfId="0" applyFont="1" applyFill="1" applyBorder="1"/>
    <xf numFmtId="0" fontId="67" fillId="2" borderId="23" xfId="0" applyFont="1" applyFill="1" applyBorder="1" applyAlignment="1">
      <alignment horizontal="center"/>
    </xf>
    <xf numFmtId="2" fontId="67" fillId="2" borderId="23" xfId="0" applyNumberFormat="1" applyFont="1" applyFill="1" applyBorder="1" applyAlignment="1">
      <alignment horizontal="center" vertical="center"/>
    </xf>
    <xf numFmtId="4" fontId="67" fillId="2" borderId="23" xfId="0" applyNumberFormat="1" applyFont="1" applyFill="1" applyBorder="1" applyAlignment="1">
      <alignment horizontal="center" vertical="center"/>
    </xf>
    <xf numFmtId="2" fontId="67" fillId="2" borderId="23" xfId="0" applyNumberFormat="1" applyFont="1" applyFill="1" applyBorder="1"/>
    <xf numFmtId="2" fontId="71" fillId="2" borderId="23" xfId="0" applyNumberFormat="1" applyFont="1" applyFill="1" applyBorder="1" applyAlignment="1">
      <alignment horizontal="left"/>
    </xf>
    <xf numFmtId="2" fontId="71" fillId="2" borderId="23" xfId="0" applyNumberFormat="1" applyFont="1" applyFill="1" applyBorder="1"/>
    <xf numFmtId="9" fontId="67" fillId="2" borderId="23" xfId="4" applyFont="1" applyFill="1" applyBorder="1" applyAlignment="1"/>
    <xf numFmtId="9" fontId="67" fillId="2" borderId="23" xfId="4" applyFont="1" applyFill="1" applyBorder="1" applyAlignment="1">
      <alignment horizontal="left"/>
    </xf>
    <xf numFmtId="0" fontId="67" fillId="2" borderId="0" xfId="0" applyFont="1" applyFill="1" applyAlignment="1">
      <alignment horizontal="left" vertical="center"/>
    </xf>
    <xf numFmtId="0" fontId="67" fillId="2" borderId="0" xfId="0" applyFont="1" applyFill="1" applyAlignment="1">
      <alignment horizontal="right" vertical="top" wrapText="1"/>
    </xf>
    <xf numFmtId="3" fontId="67" fillId="2" borderId="46" xfId="0" applyNumberFormat="1" applyFont="1" applyFill="1" applyBorder="1"/>
    <xf numFmtId="2" fontId="67" fillId="2" borderId="0" xfId="0" applyNumberFormat="1" applyFont="1" applyFill="1" applyAlignment="1">
      <alignment horizontal="center" vertical="center"/>
    </xf>
    <xf numFmtId="4" fontId="67" fillId="2" borderId="0" xfId="0" applyNumberFormat="1" applyFont="1" applyFill="1" applyAlignment="1">
      <alignment horizontal="center" vertical="center"/>
    </xf>
    <xf numFmtId="2" fontId="67" fillId="2" borderId="0" xfId="0" applyNumberFormat="1" applyFont="1" applyFill="1"/>
    <xf numFmtId="2" fontId="71" fillId="2" borderId="0" xfId="0" applyNumberFormat="1" applyFont="1" applyFill="1" applyAlignment="1">
      <alignment horizontal="left"/>
    </xf>
    <xf numFmtId="2" fontId="71" fillId="2" borderId="0" xfId="0" applyNumberFormat="1" applyFont="1" applyFill="1"/>
    <xf numFmtId="9" fontId="67" fillId="2" borderId="0" xfId="4" applyFont="1" applyFill="1" applyBorder="1" applyAlignment="1"/>
    <xf numFmtId="9" fontId="67" fillId="2" borderId="0" xfId="4" applyFont="1" applyFill="1" applyBorder="1" applyAlignment="1">
      <alignment horizontal="left"/>
    </xf>
    <xf numFmtId="0" fontId="46" fillId="2" borderId="24" xfId="0" applyFont="1" applyFill="1" applyBorder="1" applyAlignment="1">
      <alignment horizontal="left" vertical="center"/>
    </xf>
    <xf numFmtId="0" fontId="46" fillId="2" borderId="24" xfId="0" applyFont="1" applyFill="1" applyBorder="1"/>
    <xf numFmtId="0" fontId="58" fillId="2" borderId="24" xfId="0" applyFont="1" applyFill="1" applyBorder="1" applyAlignment="1">
      <alignment horizontal="center" wrapText="1"/>
    </xf>
    <xf numFmtId="1" fontId="46" fillId="2" borderId="24" xfId="0" applyNumberFormat="1" applyFont="1" applyFill="1" applyBorder="1" applyAlignment="1">
      <alignment horizontal="right" vertical="center"/>
    </xf>
    <xf numFmtId="0" fontId="46" fillId="2" borderId="24" xfId="0" applyFont="1" applyFill="1" applyBorder="1" applyAlignment="1">
      <alignment horizontal="right" vertical="top" wrapText="1"/>
    </xf>
    <xf numFmtId="3" fontId="46" fillId="2" borderId="24" xfId="0" applyNumberFormat="1" applyFont="1" applyFill="1" applyBorder="1"/>
    <xf numFmtId="2" fontId="46" fillId="2" borderId="24" xfId="0" applyNumberFormat="1" applyFont="1" applyFill="1" applyBorder="1" applyAlignment="1">
      <alignment horizontal="center" vertical="center"/>
    </xf>
    <xf numFmtId="4" fontId="46" fillId="2" borderId="24" xfId="0" applyNumberFormat="1" applyFont="1" applyFill="1" applyBorder="1" applyAlignment="1">
      <alignment horizontal="center" vertical="center"/>
    </xf>
    <xf numFmtId="2" fontId="46" fillId="2" borderId="24" xfId="0" applyNumberFormat="1" applyFont="1" applyFill="1" applyBorder="1"/>
    <xf numFmtId="1" fontId="47" fillId="2" borderId="24" xfId="0" applyNumberFormat="1" applyFont="1" applyFill="1" applyBorder="1" applyAlignment="1">
      <alignment horizontal="center" vertical="center"/>
    </xf>
    <xf numFmtId="2" fontId="47" fillId="2" borderId="24" xfId="0" applyNumberFormat="1" applyFont="1" applyFill="1" applyBorder="1" applyAlignment="1">
      <alignment horizontal="left"/>
    </xf>
    <xf numFmtId="2" fontId="47" fillId="2" borderId="24" xfId="0" applyNumberFormat="1" applyFont="1" applyFill="1" applyBorder="1"/>
    <xf numFmtId="9" fontId="46" fillId="2" borderId="24" xfId="4" applyFont="1" applyFill="1" applyBorder="1" applyAlignment="1"/>
    <xf numFmtId="9" fontId="46" fillId="2" borderId="24" xfId="4" applyFont="1" applyFill="1" applyBorder="1" applyAlignment="1">
      <alignment horizontal="left"/>
    </xf>
    <xf numFmtId="9" fontId="46" fillId="2" borderId="47" xfId="4" applyFont="1" applyFill="1" applyBorder="1" applyAlignment="1">
      <alignment horizontal="left"/>
    </xf>
    <xf numFmtId="0" fontId="60" fillId="2" borderId="28" xfId="0" applyFont="1" applyFill="1" applyBorder="1" applyAlignment="1">
      <alignment horizontal="left" vertical="center"/>
    </xf>
    <xf numFmtId="0" fontId="60" fillId="2" borderId="28" xfId="0" applyFont="1" applyFill="1" applyBorder="1" applyAlignment="1">
      <alignment horizontal="center" vertical="center" wrapText="1"/>
    </xf>
    <xf numFmtId="1" fontId="60" fillId="2" borderId="28" xfId="0" applyNumberFormat="1" applyFont="1" applyFill="1" applyBorder="1" applyAlignment="1">
      <alignment horizontal="center" vertical="center" wrapText="1"/>
    </xf>
    <xf numFmtId="0" fontId="60" fillId="2" borderId="28" xfId="0" applyFont="1" applyFill="1" applyBorder="1" applyAlignment="1">
      <alignment horizontal="center" vertical="center" textRotation="90" wrapText="1"/>
    </xf>
    <xf numFmtId="0" fontId="49" fillId="0" borderId="28" xfId="0" applyFont="1" applyBorder="1" applyAlignment="1">
      <alignment horizontal="center" vertical="center"/>
    </xf>
    <xf numFmtId="2" fontId="60" fillId="2" borderId="28" xfId="0" applyNumberFormat="1" applyFont="1" applyFill="1" applyBorder="1" applyAlignment="1">
      <alignment horizontal="center" vertical="center" wrapText="1"/>
    </xf>
    <xf numFmtId="1" fontId="73" fillId="2" borderId="28" xfId="0" applyNumberFormat="1" applyFont="1" applyFill="1" applyBorder="1" applyAlignment="1">
      <alignment horizontal="center" vertical="center"/>
    </xf>
    <xf numFmtId="2" fontId="73" fillId="2" borderId="28" xfId="0" applyNumberFormat="1" applyFont="1" applyFill="1" applyBorder="1" applyAlignment="1">
      <alignment horizontal="center" vertical="center" wrapText="1"/>
    </xf>
    <xf numFmtId="9" fontId="60" fillId="2" borderId="28" xfId="4" applyFont="1" applyFill="1" applyBorder="1" applyAlignment="1">
      <alignment horizontal="center" vertical="center" wrapText="1"/>
    </xf>
    <xf numFmtId="9" fontId="60" fillId="2" borderId="48" xfId="4" applyFont="1" applyFill="1" applyBorder="1" applyAlignment="1">
      <alignment horizontal="center" vertical="center" wrapText="1"/>
    </xf>
    <xf numFmtId="0" fontId="74" fillId="4" borderId="2" xfId="0" applyFont="1" applyFill="1" applyBorder="1" applyAlignment="1">
      <alignment horizontal="left" vertical="center"/>
    </xf>
    <xf numFmtId="0" fontId="75" fillId="4" borderId="32" xfId="0" applyFont="1" applyFill="1" applyBorder="1" applyAlignment="1">
      <alignment horizontal="left" vertical="center"/>
    </xf>
    <xf numFmtId="0" fontId="75" fillId="4" borderId="32" xfId="0" applyFont="1" applyFill="1" applyBorder="1" applyAlignment="1">
      <alignment horizontal="center" vertical="center"/>
    </xf>
    <xf numFmtId="0" fontId="75" fillId="4" borderId="32" xfId="0" applyFont="1" applyFill="1" applyBorder="1" applyAlignment="1" applyProtection="1">
      <alignment horizontal="left" vertical="center"/>
      <protection locked="0"/>
    </xf>
    <xf numFmtId="2" fontId="75" fillId="4" borderId="32" xfId="0" applyNumberFormat="1" applyFont="1" applyFill="1" applyBorder="1" applyAlignment="1">
      <alignment horizontal="left" vertical="center"/>
    </xf>
    <xf numFmtId="0" fontId="76" fillId="4" borderId="32" xfId="0" applyFont="1" applyFill="1" applyBorder="1" applyAlignment="1">
      <alignment horizontal="left" vertical="center"/>
    </xf>
    <xf numFmtId="2" fontId="77" fillId="4" borderId="32" xfId="0" applyNumberFormat="1" applyFont="1" applyFill="1" applyBorder="1" applyAlignment="1">
      <alignment horizontal="left" vertical="center"/>
    </xf>
    <xf numFmtId="9" fontId="75" fillId="4" borderId="32" xfId="4" applyFont="1" applyFill="1" applyBorder="1" applyAlignment="1">
      <alignment horizontal="left" vertical="center"/>
    </xf>
    <xf numFmtId="0" fontId="78" fillId="16" borderId="7" xfId="0" applyFont="1" applyFill="1" applyBorder="1" applyAlignment="1">
      <alignment horizontal="left" vertical="center"/>
    </xf>
    <xf numFmtId="0" fontId="81" fillId="16" borderId="7" xfId="0" applyFont="1" applyFill="1" applyBorder="1" applyAlignment="1">
      <alignment horizontal="center" vertical="center" wrapText="1"/>
    </xf>
    <xf numFmtId="0" fontId="81" fillId="16" borderId="7" xfId="0" applyFont="1" applyFill="1" applyBorder="1" applyAlignment="1">
      <alignment horizontal="left" vertical="center" wrapText="1"/>
    </xf>
    <xf numFmtId="0" fontId="81" fillId="16" borderId="7" xfId="0" applyFont="1" applyFill="1" applyBorder="1" applyAlignment="1" applyProtection="1">
      <alignment horizontal="left" vertical="center" wrapText="1"/>
      <protection locked="0"/>
    </xf>
    <xf numFmtId="2" fontId="78" fillId="16" borderId="7" xfId="0" applyNumberFormat="1" applyFont="1" applyFill="1" applyBorder="1" applyAlignment="1">
      <alignment horizontal="left" vertical="center"/>
    </xf>
    <xf numFmtId="0" fontId="12" fillId="16" borderId="41" xfId="0" applyFont="1" applyFill="1" applyBorder="1" applyAlignment="1">
      <alignment horizontal="left" vertical="center"/>
    </xf>
    <xf numFmtId="2" fontId="12" fillId="16" borderId="7" xfId="0" applyNumberFormat="1" applyFont="1" applyFill="1" applyBorder="1" applyAlignment="1">
      <alignment horizontal="left" vertical="center"/>
    </xf>
    <xf numFmtId="0" fontId="78" fillId="16" borderId="7" xfId="4" applyNumberFormat="1" applyFont="1" applyFill="1" applyBorder="1" applyAlignment="1">
      <alignment horizontal="center" vertical="center"/>
    </xf>
    <xf numFmtId="9" fontId="78" fillId="16" borderId="7" xfId="4" applyFont="1" applyFill="1" applyBorder="1" applyAlignment="1">
      <alignment horizontal="left" vertical="center"/>
    </xf>
    <xf numFmtId="0" fontId="13" fillId="0" borderId="0" xfId="0" applyFont="1"/>
    <xf numFmtId="0" fontId="8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/>
    </xf>
    <xf numFmtId="166" fontId="84" fillId="2" borderId="1" xfId="0" applyNumberFormat="1" applyFont="1" applyFill="1" applyBorder="1" applyAlignment="1">
      <alignment horizontal="center" vertical="center"/>
    </xf>
    <xf numFmtId="0" fontId="85" fillId="5" borderId="1" xfId="0" applyFont="1" applyFill="1" applyBorder="1" applyAlignment="1" applyProtection="1">
      <alignment horizontal="center" vertical="center"/>
      <protection locked="0"/>
    </xf>
    <xf numFmtId="0" fontId="85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86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87" fillId="0" borderId="1" xfId="0" applyFont="1" applyBorder="1" applyAlignment="1">
      <alignment horizontal="left" vertical="center"/>
    </xf>
    <xf numFmtId="2" fontId="77" fillId="0" borderId="1" xfId="0" applyNumberFormat="1" applyFont="1" applyBorder="1" applyAlignment="1">
      <alignment horizontal="left" vertical="center"/>
    </xf>
    <xf numFmtId="0" fontId="88" fillId="0" borderId="1" xfId="4" applyNumberFormat="1" applyFont="1" applyFill="1" applyBorder="1" applyAlignment="1">
      <alignment horizontal="left" vertical="center"/>
    </xf>
    <xf numFmtId="9" fontId="85" fillId="0" borderId="1" xfId="4" applyFont="1" applyFill="1" applyBorder="1" applyAlignment="1">
      <alignment horizontal="left" vertical="center"/>
    </xf>
    <xf numFmtId="0" fontId="78" fillId="4" borderId="2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left" vertical="center"/>
    </xf>
    <xf numFmtId="0" fontId="89" fillId="4" borderId="7" xfId="0" applyFont="1" applyFill="1" applyBorder="1" applyAlignment="1">
      <alignment horizontal="center" vertical="center" wrapText="1"/>
    </xf>
    <xf numFmtId="0" fontId="89" fillId="4" borderId="7" xfId="0" applyFont="1" applyFill="1" applyBorder="1" applyAlignment="1">
      <alignment horizontal="left" vertical="center" wrapText="1"/>
    </xf>
    <xf numFmtId="0" fontId="82" fillId="4" borderId="7" xfId="0" applyFont="1" applyFill="1" applyBorder="1" applyAlignment="1">
      <alignment horizontal="left" vertical="center" wrapText="1"/>
    </xf>
    <xf numFmtId="0" fontId="89" fillId="4" borderId="7" xfId="0" applyFont="1" applyFill="1" applyBorder="1" applyAlignment="1" applyProtection="1">
      <alignment horizontal="left" vertical="center" wrapText="1"/>
      <protection locked="0"/>
    </xf>
    <xf numFmtId="2" fontId="16" fillId="4" borderId="7" xfId="0" applyNumberFormat="1" applyFont="1" applyFill="1" applyBorder="1" applyAlignment="1">
      <alignment horizontal="left" vertical="center"/>
    </xf>
    <xf numFmtId="0" fontId="17" fillId="4" borderId="41" xfId="0" applyFont="1" applyFill="1" applyBorder="1" applyAlignment="1">
      <alignment horizontal="left" vertical="center"/>
    </xf>
    <xf numFmtId="2" fontId="18" fillId="4" borderId="7" xfId="0" applyNumberFormat="1" applyFont="1" applyFill="1" applyBorder="1" applyAlignment="1">
      <alignment horizontal="left" vertical="center"/>
    </xf>
    <xf numFmtId="0" fontId="16" fillId="4" borderId="7" xfId="4" applyNumberFormat="1" applyFont="1" applyFill="1" applyBorder="1" applyAlignment="1">
      <alignment horizontal="center" vertical="center"/>
    </xf>
    <xf numFmtId="9" fontId="16" fillId="4" borderId="7" xfId="4" applyFont="1" applyFill="1" applyBorder="1" applyAlignment="1">
      <alignment horizontal="left" vertical="center"/>
    </xf>
    <xf numFmtId="0" fontId="55" fillId="2" borderId="29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3" fontId="55" fillId="2" borderId="1" xfId="0" applyNumberFormat="1" applyFont="1" applyFill="1" applyBorder="1" applyAlignment="1">
      <alignment horizontal="center" vertical="center"/>
    </xf>
    <xf numFmtId="9" fontId="90" fillId="0" borderId="1" xfId="4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horizontal="center" vertical="center" wrapText="1"/>
    </xf>
    <xf numFmtId="0" fontId="91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8" fillId="4" borderId="7" xfId="0" applyFont="1" applyFill="1" applyBorder="1" applyAlignment="1">
      <alignment horizontal="left" vertical="center"/>
    </xf>
    <xf numFmtId="0" fontId="81" fillId="4" borderId="7" xfId="0" applyFont="1" applyFill="1" applyBorder="1" applyAlignment="1">
      <alignment horizontal="center" vertical="center" wrapText="1"/>
    </xf>
    <xf numFmtId="0" fontId="81" fillId="4" borderId="7" xfId="0" applyFont="1" applyFill="1" applyBorder="1" applyAlignment="1">
      <alignment horizontal="left" vertical="center" wrapText="1"/>
    </xf>
    <xf numFmtId="0" fontId="21" fillId="0" borderId="0" xfId="0" applyFont="1"/>
    <xf numFmtId="0" fontId="55" fillId="2" borderId="4" xfId="0" applyFont="1" applyFill="1" applyBorder="1" applyAlignment="1">
      <alignment horizontal="left" vertical="center"/>
    </xf>
    <xf numFmtId="0" fontId="78" fillId="4" borderId="6" xfId="0" applyFont="1" applyFill="1" applyBorder="1" applyAlignment="1">
      <alignment horizontal="left" vertical="center"/>
    </xf>
    <xf numFmtId="0" fontId="85" fillId="4" borderId="7" xfId="0" applyFont="1" applyFill="1" applyBorder="1" applyAlignment="1">
      <alignment horizontal="left" vertical="center"/>
    </xf>
    <xf numFmtId="3" fontId="92" fillId="4" borderId="7" xfId="0" applyNumberFormat="1" applyFont="1" applyFill="1" applyBorder="1" applyAlignment="1">
      <alignment horizontal="left" vertical="center"/>
    </xf>
    <xf numFmtId="0" fontId="93" fillId="4" borderId="7" xfId="0" applyFont="1" applyFill="1" applyBorder="1" applyAlignment="1" applyProtection="1">
      <alignment horizontal="left" vertical="center"/>
      <protection locked="0"/>
    </xf>
    <xf numFmtId="0" fontId="22" fillId="0" borderId="30" xfId="3" applyFont="1" applyBorder="1" applyAlignment="1">
      <alignment horizontal="center" wrapText="1"/>
    </xf>
    <xf numFmtId="9" fontId="14" fillId="0" borderId="1" xfId="4" applyFont="1" applyFill="1" applyBorder="1" applyAlignment="1">
      <alignment horizontal="center" vertical="center"/>
    </xf>
    <xf numFmtId="0" fontId="55" fillId="2" borderId="31" xfId="0" applyFont="1" applyFill="1" applyBorder="1" applyAlignment="1">
      <alignment horizontal="left" vertical="center"/>
    </xf>
    <xf numFmtId="0" fontId="85" fillId="4" borderId="1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96" fillId="17" borderId="6" xfId="0" applyFont="1" applyFill="1" applyBorder="1" applyAlignment="1">
      <alignment horizontal="left" vertical="center"/>
    </xf>
    <xf numFmtId="0" fontId="96" fillId="7" borderId="7" xfId="0" applyFont="1" applyFill="1" applyBorder="1" applyAlignment="1">
      <alignment horizontal="left" vertical="center"/>
    </xf>
    <xf numFmtId="0" fontId="97" fillId="7" borderId="7" xfId="0" applyFont="1" applyFill="1" applyBorder="1" applyAlignment="1">
      <alignment horizontal="center" vertical="center" wrapText="1"/>
    </xf>
    <xf numFmtId="0" fontId="97" fillId="7" borderId="7" xfId="0" applyFont="1" applyFill="1" applyBorder="1" applyAlignment="1">
      <alignment horizontal="left" vertical="center" wrapText="1"/>
    </xf>
    <xf numFmtId="0" fontId="97" fillId="7" borderId="7" xfId="0" applyFont="1" applyFill="1" applyBorder="1" applyAlignment="1" applyProtection="1">
      <alignment horizontal="left" vertical="center" wrapText="1"/>
      <protection locked="0"/>
    </xf>
    <xf numFmtId="2" fontId="96" fillId="7" borderId="7" xfId="0" applyNumberFormat="1" applyFont="1" applyFill="1" applyBorder="1" applyAlignment="1">
      <alignment horizontal="left" vertical="center"/>
    </xf>
    <xf numFmtId="0" fontId="98" fillId="7" borderId="41" xfId="0" applyFont="1" applyFill="1" applyBorder="1" applyAlignment="1">
      <alignment horizontal="left" vertical="center"/>
    </xf>
    <xf numFmtId="2" fontId="98" fillId="7" borderId="7" xfId="0" applyNumberFormat="1" applyFont="1" applyFill="1" applyBorder="1" applyAlignment="1">
      <alignment horizontal="left" vertical="center"/>
    </xf>
    <xf numFmtId="0" fontId="96" fillId="7" borderId="7" xfId="4" applyNumberFormat="1" applyFont="1" applyFill="1" applyBorder="1" applyAlignment="1">
      <alignment horizontal="center" vertical="center"/>
    </xf>
    <xf numFmtId="9" fontId="96" fillId="7" borderId="7" xfId="4" applyFont="1" applyFill="1" applyBorder="1" applyAlignment="1">
      <alignment horizontal="left" vertical="center"/>
    </xf>
    <xf numFmtId="0" fontId="99" fillId="0" borderId="0" xfId="0" applyFont="1"/>
    <xf numFmtId="0" fontId="16" fillId="4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0" fillId="0" borderId="1" xfId="0" applyFont="1" applyBorder="1" applyAlignment="1">
      <alignment horizontal="center" vertical="center" wrapText="1"/>
    </xf>
    <xf numFmtId="0" fontId="100" fillId="2" borderId="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left" vertical="center"/>
    </xf>
    <xf numFmtId="0" fontId="101" fillId="2" borderId="1" xfId="0" applyFont="1" applyFill="1" applyBorder="1" applyAlignment="1">
      <alignment horizontal="center" vertical="center" wrapText="1"/>
    </xf>
    <xf numFmtId="0" fontId="102" fillId="2" borderId="1" xfId="0" applyFont="1" applyFill="1" applyBorder="1" applyAlignment="1">
      <alignment horizontal="center" vertical="center" wrapText="1"/>
    </xf>
    <xf numFmtId="0" fontId="82" fillId="4" borderId="7" xfId="0" applyFont="1" applyFill="1" applyBorder="1" applyAlignment="1" applyProtection="1">
      <alignment horizontal="left" vertical="center" wrapText="1"/>
      <protection locked="0"/>
    </xf>
    <xf numFmtId="0" fontId="16" fillId="4" borderId="6" xfId="0" applyFont="1" applyFill="1" applyBorder="1" applyAlignment="1">
      <alignment horizontal="left" vertical="center"/>
    </xf>
    <xf numFmtId="3" fontId="16" fillId="4" borderId="7" xfId="0" applyNumberFormat="1" applyFont="1" applyFill="1" applyBorder="1" applyAlignment="1">
      <alignment horizontal="left" vertical="center"/>
    </xf>
    <xf numFmtId="0" fontId="16" fillId="4" borderId="7" xfId="0" applyFont="1" applyFill="1" applyBorder="1" applyAlignment="1" applyProtection="1">
      <alignment horizontal="left" vertical="center"/>
      <protection locked="0"/>
    </xf>
    <xf numFmtId="0" fontId="103" fillId="0" borderId="1" xfId="0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8" fillId="8" borderId="19" xfId="0" applyFont="1" applyFill="1" applyBorder="1" applyAlignment="1">
      <alignment horizontal="left" vertical="center"/>
    </xf>
    <xf numFmtId="0" fontId="78" fillId="8" borderId="32" xfId="0" applyFont="1" applyFill="1" applyBorder="1" applyAlignment="1">
      <alignment horizontal="left" vertical="center"/>
    </xf>
    <xf numFmtId="0" fontId="81" fillId="8" borderId="32" xfId="0" applyFont="1" applyFill="1" applyBorder="1" applyAlignment="1">
      <alignment horizontal="center" vertical="center" wrapText="1"/>
    </xf>
    <xf numFmtId="0" fontId="81" fillId="8" borderId="32" xfId="0" applyFont="1" applyFill="1" applyBorder="1" applyAlignment="1">
      <alignment horizontal="left" vertical="center" wrapText="1"/>
    </xf>
    <xf numFmtId="0" fontId="78" fillId="8" borderId="32" xfId="0" applyFont="1" applyFill="1" applyBorder="1" applyAlignment="1" applyProtection="1">
      <alignment horizontal="left" vertical="center"/>
      <protection locked="0"/>
    </xf>
    <xf numFmtId="2" fontId="78" fillId="8" borderId="32" xfId="0" applyNumberFormat="1" applyFont="1" applyFill="1" applyBorder="1" applyAlignment="1">
      <alignment horizontal="left" vertical="center"/>
    </xf>
    <xf numFmtId="0" fontId="12" fillId="8" borderId="32" xfId="0" applyFont="1" applyFill="1" applyBorder="1" applyAlignment="1">
      <alignment horizontal="left" vertical="center"/>
    </xf>
    <xf numFmtId="2" fontId="12" fillId="8" borderId="32" xfId="0" applyNumberFormat="1" applyFont="1" applyFill="1" applyBorder="1" applyAlignment="1">
      <alignment horizontal="left" vertical="center"/>
    </xf>
    <xf numFmtId="9" fontId="78" fillId="8" borderId="32" xfId="4" applyFont="1" applyFill="1" applyBorder="1" applyAlignment="1">
      <alignment horizontal="left" vertical="center"/>
    </xf>
    <xf numFmtId="0" fontId="10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3" fillId="18" borderId="19" xfId="0" applyFont="1" applyFill="1" applyBorder="1" applyAlignment="1">
      <alignment vertical="center"/>
    </xf>
    <xf numFmtId="0" fontId="24" fillId="18" borderId="32" xfId="0" applyFont="1" applyFill="1" applyBorder="1" applyAlignment="1">
      <alignment horizontal="left" vertical="center"/>
    </xf>
    <xf numFmtId="0" fontId="25" fillId="18" borderId="32" xfId="0" applyFont="1" applyFill="1" applyBorder="1" applyAlignment="1">
      <alignment horizontal="center" vertical="center" wrapText="1"/>
    </xf>
    <xf numFmtId="0" fontId="25" fillId="18" borderId="32" xfId="0" applyFont="1" applyFill="1" applyBorder="1" applyAlignment="1">
      <alignment horizontal="left" vertical="center" wrapText="1"/>
    </xf>
    <xf numFmtId="0" fontId="26" fillId="18" borderId="32" xfId="0" applyFont="1" applyFill="1" applyBorder="1" applyAlignment="1">
      <alignment horizontal="left" vertical="center" wrapText="1"/>
    </xf>
    <xf numFmtId="0" fontId="24" fillId="18" borderId="32" xfId="0" applyFont="1" applyFill="1" applyBorder="1" applyAlignment="1" applyProtection="1">
      <alignment horizontal="left" vertical="center"/>
      <protection locked="0"/>
    </xf>
    <xf numFmtId="0" fontId="17" fillId="18" borderId="32" xfId="0" applyFont="1" applyFill="1" applyBorder="1" applyAlignment="1">
      <alignment horizontal="left" vertical="center"/>
    </xf>
    <xf numFmtId="0" fontId="105" fillId="18" borderId="32" xfId="0" applyFont="1" applyFill="1" applyBorder="1" applyAlignment="1">
      <alignment horizontal="left" vertical="center"/>
    </xf>
    <xf numFmtId="0" fontId="27" fillId="0" borderId="0" xfId="0" applyFont="1"/>
    <xf numFmtId="0" fontId="106" fillId="0" borderId="1" xfId="0" applyFont="1" applyBorder="1" applyAlignment="1">
      <alignment horizontal="center" vertical="center" wrapText="1"/>
    </xf>
    <xf numFmtId="0" fontId="78" fillId="4" borderId="2" xfId="0" applyFont="1" applyFill="1" applyBorder="1" applyAlignment="1">
      <alignment vertical="center"/>
    </xf>
    <xf numFmtId="0" fontId="78" fillId="4" borderId="32" xfId="0" applyFont="1" applyFill="1" applyBorder="1" applyAlignment="1">
      <alignment vertical="center"/>
    </xf>
    <xf numFmtId="0" fontId="78" fillId="4" borderId="32" xfId="0" applyFont="1" applyFill="1" applyBorder="1" applyAlignment="1">
      <alignment horizontal="center" vertical="center"/>
    </xf>
    <xf numFmtId="0" fontId="85" fillId="4" borderId="32" xfId="0" applyFont="1" applyFill="1" applyBorder="1" applyAlignment="1">
      <alignment vertical="center"/>
    </xf>
    <xf numFmtId="0" fontId="78" fillId="4" borderId="32" xfId="0" applyFont="1" applyFill="1" applyBorder="1" applyAlignment="1" applyProtection="1">
      <alignment vertical="center"/>
      <protection locked="0"/>
    </xf>
    <xf numFmtId="0" fontId="16" fillId="4" borderId="7" xfId="0" applyFont="1" applyFill="1" applyBorder="1" applyAlignment="1">
      <alignment vertical="center"/>
    </xf>
    <xf numFmtId="0" fontId="16" fillId="4" borderId="7" xfId="4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8" fillId="4" borderId="32" xfId="0" applyFont="1" applyFill="1" applyBorder="1"/>
    <xf numFmtId="0" fontId="78" fillId="4" borderId="32" xfId="0" applyFont="1" applyFill="1" applyBorder="1" applyAlignment="1">
      <alignment horizontal="center"/>
    </xf>
    <xf numFmtId="0" fontId="85" fillId="4" borderId="32" xfId="0" applyFont="1" applyFill="1" applyBorder="1"/>
    <xf numFmtId="0" fontId="78" fillId="4" borderId="32" xfId="0" applyFont="1" applyFill="1" applyBorder="1" applyProtection="1">
      <protection locked="0"/>
    </xf>
    <xf numFmtId="0" fontId="89" fillId="0" borderId="0" xfId="0" applyFont="1" applyAlignment="1">
      <alignment horizontal="left" vertical="center"/>
    </xf>
    <xf numFmtId="3" fontId="55" fillId="0" borderId="1" xfId="0" applyNumberFormat="1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9" fontId="14" fillId="0" borderId="1" xfId="4" applyFont="1" applyFill="1" applyBorder="1" applyAlignment="1">
      <alignment horizontal="center" vertical="center" wrapText="1"/>
    </xf>
    <xf numFmtId="0" fontId="96" fillId="9" borderId="19" xfId="0" applyFont="1" applyFill="1" applyBorder="1" applyAlignment="1">
      <alignment horizontal="left" vertical="center"/>
    </xf>
    <xf numFmtId="0" fontId="96" fillId="9" borderId="32" xfId="0" applyFont="1" applyFill="1" applyBorder="1" applyAlignment="1">
      <alignment vertical="center"/>
    </xf>
    <xf numFmtId="0" fontId="25" fillId="9" borderId="32" xfId="0" applyFont="1" applyFill="1" applyBorder="1" applyAlignment="1">
      <alignment horizontal="center" vertical="center" wrapText="1"/>
    </xf>
    <xf numFmtId="0" fontId="25" fillId="9" borderId="32" xfId="0" applyFont="1" applyFill="1" applyBorder="1" applyAlignment="1">
      <alignment vertical="center" wrapText="1"/>
    </xf>
    <xf numFmtId="0" fontId="26" fillId="9" borderId="32" xfId="0" applyFont="1" applyFill="1" applyBorder="1" applyAlignment="1">
      <alignment vertical="center" wrapText="1"/>
    </xf>
    <xf numFmtId="0" fontId="25" fillId="9" borderId="32" xfId="0" applyFont="1" applyFill="1" applyBorder="1" applyAlignment="1" applyProtection="1">
      <alignment vertical="center" wrapText="1"/>
      <protection locked="0"/>
    </xf>
    <xf numFmtId="0" fontId="24" fillId="9" borderId="32" xfId="0" applyFont="1" applyFill="1" applyBorder="1" applyAlignment="1">
      <alignment vertical="center"/>
    </xf>
    <xf numFmtId="2" fontId="24" fillId="9" borderId="32" xfId="0" applyNumberFormat="1" applyFont="1" applyFill="1" applyBorder="1" applyAlignment="1">
      <alignment vertical="center"/>
    </xf>
    <xf numFmtId="0" fontId="17" fillId="9" borderId="32" xfId="0" applyFont="1" applyFill="1" applyBorder="1" applyAlignment="1">
      <alignment vertical="center"/>
    </xf>
    <xf numFmtId="2" fontId="18" fillId="9" borderId="32" xfId="0" applyNumberFormat="1" applyFont="1" applyFill="1" applyBorder="1" applyAlignment="1">
      <alignment vertical="center"/>
    </xf>
    <xf numFmtId="0" fontId="24" fillId="9" borderId="32" xfId="4" applyNumberFormat="1" applyFont="1" applyFill="1" applyBorder="1" applyAlignment="1">
      <alignment horizontal="center" vertical="center"/>
    </xf>
    <xf numFmtId="9" fontId="24" fillId="9" borderId="32" xfId="4" applyFont="1" applyFill="1" applyBorder="1" applyAlignment="1">
      <alignment horizontal="left" vertical="center"/>
    </xf>
    <xf numFmtId="0" fontId="107" fillId="0" borderId="0" xfId="0" applyFont="1" applyAlignment="1">
      <alignment horizontal="left" vertical="center"/>
    </xf>
    <xf numFmtId="0" fontId="108" fillId="0" borderId="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 wrapText="1"/>
    </xf>
    <xf numFmtId="0" fontId="89" fillId="5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left" vertical="center"/>
    </xf>
    <xf numFmtId="9" fontId="16" fillId="0" borderId="1" xfId="4" applyFont="1" applyFill="1" applyBorder="1" applyAlignment="1">
      <alignment horizontal="left" vertical="center"/>
    </xf>
    <xf numFmtId="0" fontId="78" fillId="11" borderId="19" xfId="0" applyFont="1" applyFill="1" applyBorder="1" applyAlignment="1">
      <alignment horizontal="left" vertical="center"/>
    </xf>
    <xf numFmtId="0" fontId="16" fillId="11" borderId="32" xfId="0" applyFont="1" applyFill="1" applyBorder="1" applyAlignment="1">
      <alignment vertical="center" wrapText="1"/>
    </xf>
    <xf numFmtId="0" fontId="89" fillId="11" borderId="32" xfId="0" applyFont="1" applyFill="1" applyBorder="1" applyAlignment="1">
      <alignment horizontal="center" vertical="center" wrapText="1"/>
    </xf>
    <xf numFmtId="0" fontId="89" fillId="11" borderId="32" xfId="0" applyFont="1" applyFill="1" applyBorder="1" applyAlignment="1">
      <alignment vertical="center" wrapText="1"/>
    </xf>
    <xf numFmtId="0" fontId="82" fillId="11" borderId="32" xfId="0" applyFont="1" applyFill="1" applyBorder="1" applyAlignment="1">
      <alignment vertical="center" wrapText="1"/>
    </xf>
    <xf numFmtId="0" fontId="93" fillId="11" borderId="32" xfId="0" applyFont="1" applyFill="1" applyBorder="1" applyAlignment="1" applyProtection="1">
      <alignment vertical="center" wrapText="1"/>
      <protection locked="0"/>
    </xf>
    <xf numFmtId="0" fontId="17" fillId="11" borderId="32" xfId="0" applyFont="1" applyFill="1" applyBorder="1" applyAlignment="1">
      <alignment vertical="center" wrapText="1"/>
    </xf>
    <xf numFmtId="0" fontId="18" fillId="11" borderId="32" xfId="0" applyFont="1" applyFill="1" applyBorder="1" applyAlignment="1">
      <alignment vertical="center" wrapText="1"/>
    </xf>
    <xf numFmtId="0" fontId="16" fillId="11" borderId="32" xfId="4" applyNumberFormat="1" applyFont="1" applyFill="1" applyBorder="1" applyAlignment="1">
      <alignment horizontal="center" vertical="center" wrapText="1"/>
    </xf>
    <xf numFmtId="9" fontId="16" fillId="11" borderId="32" xfId="4" applyFont="1" applyFill="1" applyBorder="1" applyAlignment="1">
      <alignment horizontal="left" vertical="center" wrapText="1"/>
    </xf>
    <xf numFmtId="0" fontId="16" fillId="4" borderId="32" xfId="0" applyFont="1" applyFill="1" applyBorder="1" applyAlignment="1">
      <alignment horizontal="left" vertical="center"/>
    </xf>
    <xf numFmtId="0" fontId="89" fillId="4" borderId="32" xfId="0" applyFont="1" applyFill="1" applyBorder="1" applyAlignment="1">
      <alignment horizontal="center" vertical="center" wrapText="1"/>
    </xf>
    <xf numFmtId="0" fontId="89" fillId="4" borderId="32" xfId="0" applyFont="1" applyFill="1" applyBorder="1" applyAlignment="1">
      <alignment horizontal="left" vertical="center" wrapText="1"/>
    </xf>
    <xf numFmtId="0" fontId="82" fillId="4" borderId="32" xfId="0" applyFont="1" applyFill="1" applyBorder="1" applyAlignment="1">
      <alignment horizontal="left" vertical="center" wrapText="1"/>
    </xf>
    <xf numFmtId="0" fontId="93" fillId="4" borderId="32" xfId="0" applyFont="1" applyFill="1" applyBorder="1" applyAlignment="1" applyProtection="1">
      <alignment horizontal="left" vertical="center"/>
      <protection locked="0"/>
    </xf>
    <xf numFmtId="2" fontId="16" fillId="4" borderId="32" xfId="0" applyNumberFormat="1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2" fontId="18" fillId="4" borderId="32" xfId="0" applyNumberFormat="1" applyFont="1" applyFill="1" applyBorder="1" applyAlignment="1">
      <alignment horizontal="left" vertical="center"/>
    </xf>
    <xf numFmtId="0" fontId="16" fillId="4" borderId="32" xfId="4" applyNumberFormat="1" applyFont="1" applyFill="1" applyBorder="1" applyAlignment="1">
      <alignment horizontal="center" vertical="center"/>
    </xf>
    <xf numFmtId="9" fontId="16" fillId="4" borderId="32" xfId="4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30" fillId="4" borderId="32" xfId="0" applyFont="1" applyFill="1" applyBorder="1" applyAlignment="1">
      <alignment horizontal="left" vertical="center"/>
    </xf>
    <xf numFmtId="0" fontId="111" fillId="4" borderId="32" xfId="0" applyFont="1" applyFill="1" applyBorder="1" applyAlignment="1">
      <alignment horizontal="center" vertical="center" wrapText="1"/>
    </xf>
    <xf numFmtId="0" fontId="111" fillId="4" borderId="32" xfId="0" applyFont="1" applyFill="1" applyBorder="1" applyAlignment="1">
      <alignment horizontal="left" vertical="center" wrapText="1"/>
    </xf>
    <xf numFmtId="3" fontId="30" fillId="4" borderId="32" xfId="0" applyNumberFormat="1" applyFont="1" applyFill="1" applyBorder="1" applyAlignment="1">
      <alignment horizontal="left" vertical="center"/>
    </xf>
    <xf numFmtId="0" fontId="30" fillId="4" borderId="32" xfId="0" applyFont="1" applyFill="1" applyBorder="1" applyAlignment="1" applyProtection="1">
      <alignment horizontal="left" vertical="center"/>
      <protection locked="0"/>
    </xf>
    <xf numFmtId="2" fontId="30" fillId="4" borderId="32" xfId="0" applyNumberFormat="1" applyFont="1" applyFill="1" applyBorder="1" applyAlignment="1">
      <alignment horizontal="left" vertical="center"/>
    </xf>
    <xf numFmtId="0" fontId="12" fillId="4" borderId="32" xfId="0" applyFont="1" applyFill="1" applyBorder="1" applyAlignment="1">
      <alignment horizontal="left" vertical="center"/>
    </xf>
    <xf numFmtId="2" fontId="12" fillId="4" borderId="32" xfId="0" applyNumberFormat="1" applyFont="1" applyFill="1" applyBorder="1" applyAlignment="1">
      <alignment horizontal="left" vertical="center"/>
    </xf>
    <xf numFmtId="0" fontId="30" fillId="4" borderId="32" xfId="4" applyNumberFormat="1" applyFont="1" applyFill="1" applyBorder="1" applyAlignment="1">
      <alignment horizontal="center" vertical="center"/>
    </xf>
    <xf numFmtId="9" fontId="30" fillId="4" borderId="32" xfId="4" applyFont="1" applyFill="1" applyBorder="1" applyAlignment="1">
      <alignment horizontal="left" vertical="center"/>
    </xf>
    <xf numFmtId="0" fontId="111" fillId="4" borderId="0" xfId="0" applyFont="1" applyFill="1"/>
    <xf numFmtId="0" fontId="55" fillId="2" borderId="0" xfId="0" applyFont="1" applyFill="1" applyAlignment="1">
      <alignment horizontal="left" vertical="center"/>
    </xf>
    <xf numFmtId="0" fontId="112" fillId="5" borderId="2" xfId="0" applyFont="1" applyFill="1" applyBorder="1" applyAlignment="1">
      <alignment horizontal="left" vertical="center"/>
    </xf>
    <xf numFmtId="0" fontId="113" fillId="5" borderId="7" xfId="0" applyFont="1" applyFill="1" applyBorder="1" applyAlignment="1">
      <alignment horizontal="left" vertical="center"/>
    </xf>
    <xf numFmtId="0" fontId="114" fillId="5" borderId="7" xfId="0" applyFont="1" applyFill="1" applyBorder="1" applyAlignment="1">
      <alignment horizontal="center" vertical="center" wrapText="1"/>
    </xf>
    <xf numFmtId="0" fontId="115" fillId="5" borderId="7" xfId="0" applyFont="1" applyFill="1" applyBorder="1" applyAlignment="1">
      <alignment horizontal="left" vertical="center"/>
    </xf>
    <xf numFmtId="3" fontId="114" fillId="5" borderId="7" xfId="0" applyNumberFormat="1" applyFont="1" applyFill="1" applyBorder="1" applyAlignment="1">
      <alignment horizontal="left" vertical="center"/>
    </xf>
    <xf numFmtId="0" fontId="114" fillId="5" borderId="7" xfId="0" applyFont="1" applyFill="1" applyBorder="1" applyAlignment="1" applyProtection="1">
      <alignment horizontal="left" vertical="center"/>
      <protection locked="0"/>
    </xf>
    <xf numFmtId="0" fontId="114" fillId="5" borderId="7" xfId="0" applyFont="1" applyFill="1" applyBorder="1" applyAlignment="1">
      <alignment horizontal="left" vertical="center"/>
    </xf>
    <xf numFmtId="0" fontId="116" fillId="5" borderId="41" xfId="0" applyFont="1" applyFill="1" applyBorder="1" applyAlignment="1">
      <alignment horizontal="left" vertical="center"/>
    </xf>
    <xf numFmtId="0" fontId="117" fillId="5" borderId="7" xfId="0" applyFont="1" applyFill="1" applyBorder="1" applyAlignment="1">
      <alignment horizontal="left" vertical="center"/>
    </xf>
    <xf numFmtId="0" fontId="114" fillId="5" borderId="7" xfId="4" applyNumberFormat="1" applyFont="1" applyFill="1" applyBorder="1" applyAlignment="1">
      <alignment horizontal="center" vertical="center"/>
    </xf>
    <xf numFmtId="9" fontId="114" fillId="5" borderId="7" xfId="4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118" fillId="0" borderId="1" xfId="0" applyNumberFormat="1" applyFont="1" applyBorder="1" applyAlignment="1">
      <alignment horizontal="center" vertical="center" wrapText="1"/>
    </xf>
    <xf numFmtId="0" fontId="119" fillId="10" borderId="5" xfId="0" applyFont="1" applyFill="1" applyBorder="1" applyAlignment="1">
      <alignment vertical="center"/>
    </xf>
    <xf numFmtId="0" fontId="119" fillId="10" borderId="0" xfId="0" applyFont="1" applyFill="1" applyAlignment="1">
      <alignment vertical="center"/>
    </xf>
    <xf numFmtId="0" fontId="119" fillId="10" borderId="0" xfId="0" applyFont="1" applyFill="1" applyAlignment="1">
      <alignment horizontal="center" vertical="center"/>
    </xf>
    <xf numFmtId="0" fontId="119" fillId="10" borderId="0" xfId="0" applyFont="1" applyFill="1" applyAlignment="1" applyProtection="1">
      <alignment vertical="center"/>
      <protection locked="0"/>
    </xf>
    <xf numFmtId="0" fontId="119" fillId="0" borderId="0" xfId="0" applyFont="1" applyAlignment="1">
      <alignment vertical="center"/>
    </xf>
    <xf numFmtId="0" fontId="120" fillId="10" borderId="2" xfId="0" applyFont="1" applyFill="1" applyBorder="1" applyAlignment="1">
      <alignment horizontal="left" vertical="center"/>
    </xf>
    <xf numFmtId="0" fontId="121" fillId="10" borderId="32" xfId="0" applyFont="1" applyFill="1" applyBorder="1" applyAlignment="1">
      <alignment horizontal="left" vertical="center"/>
    </xf>
    <xf numFmtId="0" fontId="121" fillId="10" borderId="32" xfId="0" applyFont="1" applyFill="1" applyBorder="1" applyAlignment="1">
      <alignment horizontal="center" vertical="center"/>
    </xf>
    <xf numFmtId="0" fontId="122" fillId="10" borderId="32" xfId="0" applyFont="1" applyFill="1" applyBorder="1" applyAlignment="1">
      <alignment horizontal="left" vertical="center" wrapText="1"/>
    </xf>
    <xf numFmtId="0" fontId="123" fillId="10" borderId="32" xfId="0" applyFont="1" applyFill="1" applyBorder="1" applyAlignment="1">
      <alignment horizontal="left" vertical="center" wrapText="1"/>
    </xf>
    <xf numFmtId="0" fontId="122" fillId="10" borderId="32" xfId="0" applyFont="1" applyFill="1" applyBorder="1" applyAlignment="1" applyProtection="1">
      <alignment horizontal="left" vertical="center" wrapText="1"/>
      <protection locked="0"/>
    </xf>
    <xf numFmtId="0" fontId="122" fillId="10" borderId="32" xfId="0" applyFont="1" applyFill="1" applyBorder="1" applyAlignment="1">
      <alignment horizontal="left" vertical="center"/>
    </xf>
    <xf numFmtId="0" fontId="117" fillId="10" borderId="3" xfId="0" applyFont="1" applyFill="1" applyBorder="1" applyAlignment="1">
      <alignment horizontal="left" vertical="center"/>
    </xf>
    <xf numFmtId="2" fontId="117" fillId="10" borderId="32" xfId="0" applyNumberFormat="1" applyFont="1" applyFill="1" applyBorder="1" applyAlignment="1">
      <alignment horizontal="left" vertical="center"/>
    </xf>
    <xf numFmtId="0" fontId="122" fillId="10" borderId="32" xfId="4" applyNumberFormat="1" applyFont="1" applyFill="1" applyBorder="1" applyAlignment="1">
      <alignment horizontal="center" vertical="center"/>
    </xf>
    <xf numFmtId="9" fontId="122" fillId="10" borderId="32" xfId="4" applyFont="1" applyFill="1" applyBorder="1" applyAlignment="1">
      <alignment horizontal="left" vertical="center"/>
    </xf>
    <xf numFmtId="0" fontId="124" fillId="0" borderId="0" xfId="0" applyFont="1"/>
    <xf numFmtId="0" fontId="11" fillId="19" borderId="2" xfId="0" applyFont="1" applyFill="1" applyBorder="1"/>
    <xf numFmtId="0" fontId="11" fillId="19" borderId="32" xfId="0" applyFont="1" applyFill="1" applyBorder="1"/>
    <xf numFmtId="0" fontId="11" fillId="19" borderId="32" xfId="0" applyFont="1" applyFill="1" applyBorder="1" applyProtection="1">
      <protection locked="0"/>
    </xf>
    <xf numFmtId="0" fontId="124" fillId="19" borderId="41" xfId="0" applyFont="1" applyFill="1" applyBorder="1" applyAlignment="1">
      <alignment horizontal="left" vertical="center"/>
    </xf>
    <xf numFmtId="2" fontId="124" fillId="19" borderId="7" xfId="0" applyNumberFormat="1" applyFont="1" applyFill="1" applyBorder="1" applyAlignment="1">
      <alignment horizontal="left" vertical="center"/>
    </xf>
    <xf numFmtId="0" fontId="124" fillId="19" borderId="7" xfId="4" applyNumberFormat="1" applyFont="1" applyFill="1" applyBorder="1" applyAlignment="1">
      <alignment horizontal="center" vertical="center"/>
    </xf>
    <xf numFmtId="9" fontId="124" fillId="19" borderId="7" xfId="4" applyFont="1" applyFill="1" applyBorder="1" applyAlignment="1">
      <alignment horizontal="left" vertical="center"/>
    </xf>
    <xf numFmtId="0" fontId="124" fillId="19" borderId="0" xfId="0" applyFont="1" applyFill="1"/>
    <xf numFmtId="0" fontId="89" fillId="0" borderId="1" xfId="0" applyFont="1" applyBorder="1" applyAlignment="1">
      <alignment horizontal="left" vertical="center" wrapText="1"/>
    </xf>
    <xf numFmtId="0" fontId="89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9" fontId="5" fillId="0" borderId="1" xfId="4" applyFont="1" applyFill="1" applyBorder="1" applyAlignment="1">
      <alignment horizontal="left" vertical="center"/>
    </xf>
    <xf numFmtId="0" fontId="78" fillId="19" borderId="6" xfId="0" applyFont="1" applyFill="1" applyBorder="1" applyAlignment="1">
      <alignment horizontal="left" vertical="center"/>
    </xf>
    <xf numFmtId="0" fontId="78" fillId="19" borderId="7" xfId="0" applyFont="1" applyFill="1" applyBorder="1" applyAlignment="1">
      <alignment horizontal="left" vertical="center"/>
    </xf>
    <xf numFmtId="0" fontId="78" fillId="19" borderId="7" xfId="0" applyFont="1" applyFill="1" applyBorder="1" applyAlignment="1">
      <alignment horizontal="center" vertical="center"/>
    </xf>
    <xf numFmtId="0" fontId="81" fillId="19" borderId="7" xfId="0" applyFont="1" applyFill="1" applyBorder="1" applyAlignment="1">
      <alignment horizontal="left" vertical="center" wrapText="1"/>
    </xf>
    <xf numFmtId="0" fontId="81" fillId="19" borderId="7" xfId="0" applyFont="1" applyFill="1" applyBorder="1" applyAlignment="1" applyProtection="1">
      <alignment horizontal="left" vertical="center" wrapText="1"/>
      <protection locked="0"/>
    </xf>
    <xf numFmtId="0" fontId="12" fillId="19" borderId="41" xfId="0" applyFont="1" applyFill="1" applyBorder="1" applyAlignment="1">
      <alignment horizontal="left" vertical="center"/>
    </xf>
    <xf numFmtId="2" fontId="12" fillId="19" borderId="7" xfId="0" applyNumberFormat="1" applyFont="1" applyFill="1" applyBorder="1" applyAlignment="1">
      <alignment horizontal="left" vertical="center"/>
    </xf>
    <xf numFmtId="0" fontId="78" fillId="19" borderId="7" xfId="4" applyNumberFormat="1" applyFont="1" applyFill="1" applyBorder="1" applyAlignment="1">
      <alignment horizontal="center" vertical="center"/>
    </xf>
    <xf numFmtId="9" fontId="78" fillId="19" borderId="7" xfId="4" applyFont="1" applyFill="1" applyBorder="1" applyAlignment="1">
      <alignment horizontal="left" vertical="center"/>
    </xf>
    <xf numFmtId="2" fontId="12" fillId="0" borderId="7" xfId="0" applyNumberFormat="1" applyFont="1" applyBorder="1" applyAlignment="1">
      <alignment horizontal="left" vertical="center"/>
    </xf>
    <xf numFmtId="9" fontId="78" fillId="0" borderId="7" xfId="4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78" fillId="19" borderId="5" xfId="0" applyFont="1" applyFill="1" applyBorder="1" applyAlignment="1">
      <alignment vertical="center"/>
    </xf>
    <xf numFmtId="0" fontId="78" fillId="19" borderId="32" xfId="0" applyFont="1" applyFill="1" applyBorder="1" applyAlignment="1">
      <alignment vertical="center"/>
    </xf>
    <xf numFmtId="0" fontId="81" fillId="19" borderId="32" xfId="0" applyFont="1" applyFill="1" applyBorder="1" applyAlignment="1">
      <alignment horizontal="center" vertical="center" wrapText="1"/>
    </xf>
    <xf numFmtId="0" fontId="81" fillId="19" borderId="32" xfId="0" applyFont="1" applyFill="1" applyBorder="1" applyAlignment="1">
      <alignment vertical="center" wrapText="1"/>
    </xf>
    <xf numFmtId="0" fontId="81" fillId="19" borderId="32" xfId="0" applyFont="1" applyFill="1" applyBorder="1" applyAlignment="1" applyProtection="1">
      <alignment vertical="center" wrapText="1"/>
      <protection locked="0"/>
    </xf>
    <xf numFmtId="0" fontId="78" fillId="19" borderId="1" xfId="0" applyFont="1" applyFill="1" applyBorder="1" applyAlignment="1">
      <alignment vertical="center"/>
    </xf>
    <xf numFmtId="0" fontId="12" fillId="19" borderId="3" xfId="0" applyFont="1" applyFill="1" applyBorder="1" applyAlignment="1">
      <alignment vertical="center"/>
    </xf>
    <xf numFmtId="2" fontId="12" fillId="19" borderId="32" xfId="0" applyNumberFormat="1" applyFont="1" applyFill="1" applyBorder="1" applyAlignment="1">
      <alignment vertical="center"/>
    </xf>
    <xf numFmtId="0" fontId="78" fillId="19" borderId="32" xfId="4" applyNumberFormat="1" applyFont="1" applyFill="1" applyBorder="1" applyAlignment="1">
      <alignment vertical="center"/>
    </xf>
    <xf numFmtId="9" fontId="78" fillId="19" borderId="32" xfId="4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81" fillId="19" borderId="7" xfId="0" applyFont="1" applyFill="1" applyBorder="1" applyAlignment="1">
      <alignment horizontal="left" vertical="center"/>
    </xf>
    <xf numFmtId="0" fontId="78" fillId="19" borderId="2" xfId="0" applyFont="1" applyFill="1" applyBorder="1" applyAlignment="1">
      <alignment horizontal="left" vertical="center"/>
    </xf>
    <xf numFmtId="0" fontId="81" fillId="19" borderId="7" xfId="0" applyFont="1" applyFill="1" applyBorder="1" applyAlignment="1">
      <alignment horizontal="center" vertical="center" wrapText="1"/>
    </xf>
    <xf numFmtId="3" fontId="81" fillId="19" borderId="7" xfId="0" applyNumberFormat="1" applyFont="1" applyFill="1" applyBorder="1" applyAlignment="1">
      <alignment horizontal="left" vertical="center"/>
    </xf>
    <xf numFmtId="0" fontId="81" fillId="19" borderId="7" xfId="0" applyFont="1" applyFill="1" applyBorder="1" applyAlignment="1" applyProtection="1">
      <alignment horizontal="left" vertical="center"/>
      <protection locked="0"/>
    </xf>
    <xf numFmtId="0" fontId="81" fillId="19" borderId="1" xfId="0" applyFont="1" applyFill="1" applyBorder="1" applyAlignment="1">
      <alignment horizontal="center" vertical="center"/>
    </xf>
    <xf numFmtId="0" fontId="125" fillId="19" borderId="41" xfId="0" applyFont="1" applyFill="1" applyBorder="1" applyAlignment="1">
      <alignment horizontal="left" vertical="center"/>
    </xf>
    <xf numFmtId="2" fontId="125" fillId="19" borderId="7" xfId="0" applyNumberFormat="1" applyFont="1" applyFill="1" applyBorder="1" applyAlignment="1">
      <alignment horizontal="left" vertical="center"/>
    </xf>
    <xf numFmtId="0" fontId="81" fillId="19" borderId="7" xfId="4" applyNumberFormat="1" applyFont="1" applyFill="1" applyBorder="1" applyAlignment="1">
      <alignment horizontal="center" vertical="center"/>
    </xf>
    <xf numFmtId="9" fontId="81" fillId="19" borderId="7" xfId="4" applyFont="1" applyFill="1" applyBorder="1" applyAlignment="1">
      <alignment horizontal="left" vertical="center"/>
    </xf>
    <xf numFmtId="9" fontId="90" fillId="0" borderId="4" xfId="4" applyFont="1" applyFill="1" applyBorder="1" applyAlignment="1">
      <alignment horizontal="left" vertical="center"/>
    </xf>
    <xf numFmtId="0" fontId="78" fillId="12" borderId="2" xfId="0" applyFont="1" applyFill="1" applyBorder="1" applyAlignment="1">
      <alignment horizontal="left" vertical="center"/>
    </xf>
    <xf numFmtId="0" fontId="125" fillId="12" borderId="7" xfId="0" applyFont="1" applyFill="1" applyBorder="1" applyAlignment="1">
      <alignment horizontal="left" vertical="center"/>
    </xf>
    <xf numFmtId="0" fontId="125" fillId="12" borderId="7" xfId="0" applyFont="1" applyFill="1" applyBorder="1" applyAlignment="1">
      <alignment horizontal="center" vertical="center" wrapText="1"/>
    </xf>
    <xf numFmtId="0" fontId="125" fillId="12" borderId="7" xfId="0" applyFont="1" applyFill="1" applyBorder="1" applyAlignment="1">
      <alignment horizontal="left" vertical="center" wrapText="1"/>
    </xf>
    <xf numFmtId="0" fontId="21" fillId="12" borderId="7" xfId="0" applyFont="1" applyFill="1" applyBorder="1" applyAlignment="1">
      <alignment horizontal="center" vertical="center"/>
    </xf>
    <xf numFmtId="166" fontId="21" fillId="12" borderId="7" xfId="0" applyNumberFormat="1" applyFont="1" applyFill="1" applyBorder="1" applyAlignment="1">
      <alignment horizontal="center" vertical="center" wrapText="1"/>
    </xf>
    <xf numFmtId="0" fontId="126" fillId="12" borderId="7" xfId="0" applyFont="1" applyFill="1" applyBorder="1" applyAlignment="1" applyProtection="1">
      <alignment horizontal="center" vertical="center"/>
      <protection locked="0"/>
    </xf>
    <xf numFmtId="2" fontId="21" fillId="12" borderId="7" xfId="0" applyNumberFormat="1" applyFont="1" applyFill="1" applyBorder="1" applyAlignment="1">
      <alignment horizontal="center" vertical="center"/>
    </xf>
    <xf numFmtId="2" fontId="21" fillId="12" borderId="7" xfId="0" applyNumberFormat="1" applyFont="1" applyFill="1" applyBorder="1" applyAlignment="1">
      <alignment horizontal="center" vertical="center" wrapText="1"/>
    </xf>
    <xf numFmtId="4" fontId="21" fillId="12" borderId="7" xfId="0" applyNumberFormat="1" applyFont="1" applyFill="1" applyBorder="1" applyAlignment="1">
      <alignment horizontal="center" vertical="center" wrapText="1"/>
    </xf>
    <xf numFmtId="1" fontId="125" fillId="12" borderId="41" xfId="0" applyNumberFormat="1" applyFont="1" applyFill="1" applyBorder="1" applyAlignment="1">
      <alignment horizontal="center" vertical="center"/>
    </xf>
    <xf numFmtId="4" fontId="125" fillId="12" borderId="7" xfId="0" applyNumberFormat="1" applyFont="1" applyFill="1" applyBorder="1" applyAlignment="1">
      <alignment horizontal="center" vertical="center"/>
    </xf>
    <xf numFmtId="0" fontId="126" fillId="12" borderId="7" xfId="4" applyNumberFormat="1" applyFont="1" applyFill="1" applyBorder="1" applyAlignment="1">
      <alignment horizontal="center" vertical="center"/>
    </xf>
    <xf numFmtId="9" fontId="126" fillId="12" borderId="0" xfId="4" applyFont="1" applyFill="1" applyBorder="1" applyAlignment="1">
      <alignment horizontal="left" vertical="center"/>
    </xf>
    <xf numFmtId="0" fontId="81" fillId="4" borderId="7" xfId="0" applyFont="1" applyFill="1" applyBorder="1" applyAlignment="1">
      <alignment horizontal="left" vertical="center"/>
    </xf>
    <xf numFmtId="0" fontId="81" fillId="4" borderId="7" xfId="0" applyFont="1" applyFill="1" applyBorder="1" applyAlignment="1">
      <alignment horizontal="center" vertical="top"/>
    </xf>
    <xf numFmtId="3" fontId="81" fillId="4" borderId="7" xfId="0" applyNumberFormat="1" applyFont="1" applyFill="1" applyBorder="1" applyAlignment="1">
      <alignment horizontal="center" vertical="top"/>
    </xf>
    <xf numFmtId="0" fontId="81" fillId="4" borderId="7" xfId="0" applyFont="1" applyFill="1" applyBorder="1" applyAlignment="1" applyProtection="1">
      <alignment horizontal="center" vertical="top"/>
      <protection locked="0"/>
    </xf>
    <xf numFmtId="0" fontId="81" fillId="4" borderId="7" xfId="0" applyFont="1" applyFill="1" applyBorder="1" applyAlignment="1">
      <alignment horizontal="center" vertical="center"/>
    </xf>
    <xf numFmtId="2" fontId="81" fillId="4" borderId="7" xfId="0" applyNumberFormat="1" applyFont="1" applyFill="1" applyBorder="1" applyAlignment="1">
      <alignment horizontal="center" vertical="center"/>
    </xf>
    <xf numFmtId="4" fontId="81" fillId="4" borderId="7" xfId="0" applyNumberFormat="1" applyFont="1" applyFill="1" applyBorder="1" applyAlignment="1">
      <alignment horizontal="center" vertical="center"/>
    </xf>
    <xf numFmtId="4" fontId="125" fillId="4" borderId="41" xfId="0" applyNumberFormat="1" applyFont="1" applyFill="1" applyBorder="1" applyAlignment="1">
      <alignment horizontal="center" vertical="center"/>
    </xf>
    <xf numFmtId="2" fontId="125" fillId="4" borderId="7" xfId="0" applyNumberFormat="1" applyFont="1" applyFill="1" applyBorder="1" applyAlignment="1">
      <alignment horizontal="center" vertical="center"/>
    </xf>
    <xf numFmtId="0" fontId="81" fillId="4" borderId="7" xfId="4" applyNumberFormat="1" applyFont="1" applyFill="1" applyBorder="1" applyAlignment="1">
      <alignment horizontal="center" vertical="center"/>
    </xf>
    <xf numFmtId="9" fontId="81" fillId="4" borderId="7" xfId="4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1" fillId="4" borderId="7" xfId="0" applyFont="1" applyFill="1" applyBorder="1" applyAlignment="1" applyProtection="1">
      <alignment horizontal="center" vertical="center"/>
      <protection locked="0"/>
    </xf>
    <xf numFmtId="2" fontId="81" fillId="4" borderId="1" xfId="0" applyNumberFormat="1" applyFont="1" applyFill="1" applyBorder="1" applyAlignment="1">
      <alignment horizontal="center" vertical="center"/>
    </xf>
    <xf numFmtId="0" fontId="127" fillId="13" borderId="1" xfId="0" applyFont="1" applyFill="1" applyBorder="1" applyAlignment="1">
      <alignment horizontal="left" vertical="center"/>
    </xf>
    <xf numFmtId="0" fontId="127" fillId="13" borderId="2" xfId="0" applyFont="1" applyFill="1" applyBorder="1" applyAlignment="1">
      <alignment horizontal="left" vertical="center" wrapText="1"/>
    </xf>
    <xf numFmtId="0" fontId="128" fillId="13" borderId="32" xfId="0" applyFont="1" applyFill="1" applyBorder="1" applyAlignment="1">
      <alignment horizontal="center" vertical="center" wrapText="1"/>
    </xf>
    <xf numFmtId="3" fontId="127" fillId="13" borderId="32" xfId="0" applyNumberFormat="1" applyFont="1" applyFill="1" applyBorder="1" applyAlignment="1">
      <alignment horizontal="center" vertical="center" textRotation="90" wrapText="1"/>
    </xf>
    <xf numFmtId="0" fontId="127" fillId="13" borderId="32" xfId="0" applyFont="1" applyFill="1" applyBorder="1" applyAlignment="1" applyProtection="1">
      <alignment horizontal="center" vertical="center" textRotation="90" wrapText="1"/>
      <protection locked="0"/>
    </xf>
    <xf numFmtId="0" fontId="127" fillId="13" borderId="32" xfId="0" applyFont="1" applyFill="1" applyBorder="1" applyAlignment="1">
      <alignment horizontal="center" vertical="center" textRotation="90" wrapText="1"/>
    </xf>
    <xf numFmtId="2" fontId="127" fillId="13" borderId="32" xfId="0" applyNumberFormat="1" applyFont="1" applyFill="1" applyBorder="1" applyAlignment="1">
      <alignment horizontal="center" vertical="center" wrapText="1"/>
    </xf>
    <xf numFmtId="4" fontId="127" fillId="13" borderId="32" xfId="0" applyNumberFormat="1" applyFont="1" applyFill="1" applyBorder="1" applyAlignment="1">
      <alignment horizontal="center" vertical="center" wrapText="1"/>
    </xf>
    <xf numFmtId="4" fontId="129" fillId="13" borderId="3" xfId="0" applyNumberFormat="1" applyFont="1" applyFill="1" applyBorder="1" applyAlignment="1">
      <alignment horizontal="center" vertical="center" wrapText="1"/>
    </xf>
    <xf numFmtId="2" fontId="129" fillId="13" borderId="32" xfId="0" applyNumberFormat="1" applyFont="1" applyFill="1" applyBorder="1" applyAlignment="1">
      <alignment horizontal="center" vertical="center" wrapText="1"/>
    </xf>
    <xf numFmtId="0" fontId="127" fillId="13" borderId="32" xfId="4" applyNumberFormat="1" applyFont="1" applyFill="1" applyBorder="1" applyAlignment="1">
      <alignment horizontal="center" vertical="center" wrapText="1"/>
    </xf>
    <xf numFmtId="9" fontId="127" fillId="13" borderId="32" xfId="4" applyFont="1" applyFill="1" applyBorder="1" applyAlignment="1">
      <alignment horizontal="left" vertical="center" wrapText="1"/>
    </xf>
    <xf numFmtId="0" fontId="78" fillId="4" borderId="1" xfId="0" applyFont="1" applyFill="1" applyBorder="1" applyAlignment="1">
      <alignment horizontal="left" vertical="center"/>
    </xf>
    <xf numFmtId="0" fontId="78" fillId="4" borderId="2" xfId="0" applyFont="1" applyFill="1" applyBorder="1" applyAlignment="1">
      <alignment horizontal="left" vertical="center" wrapText="1"/>
    </xf>
    <xf numFmtId="0" fontId="81" fillId="4" borderId="32" xfId="0" applyFont="1" applyFill="1" applyBorder="1" applyAlignment="1">
      <alignment horizontal="center" vertical="center" wrapText="1"/>
    </xf>
    <xf numFmtId="3" fontId="78" fillId="4" borderId="32" xfId="0" applyNumberFormat="1" applyFont="1" applyFill="1" applyBorder="1" applyAlignment="1">
      <alignment horizontal="center" vertical="center" textRotation="90" wrapText="1"/>
    </xf>
    <xf numFmtId="0" fontId="78" fillId="4" borderId="32" xfId="0" applyFont="1" applyFill="1" applyBorder="1" applyAlignment="1" applyProtection="1">
      <alignment horizontal="center" vertical="center" textRotation="90" wrapText="1"/>
      <protection locked="0"/>
    </xf>
    <xf numFmtId="0" fontId="78" fillId="4" borderId="32" xfId="0" applyFont="1" applyFill="1" applyBorder="1" applyAlignment="1">
      <alignment horizontal="center" vertical="center" textRotation="90" wrapText="1"/>
    </xf>
    <xf numFmtId="2" fontId="78" fillId="4" borderId="32" xfId="0" applyNumberFormat="1" applyFont="1" applyFill="1" applyBorder="1" applyAlignment="1">
      <alignment horizontal="center" vertical="center" wrapText="1"/>
    </xf>
    <xf numFmtId="4" fontId="78" fillId="4" borderId="32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2" fontId="12" fillId="4" borderId="32" xfId="0" applyNumberFormat="1" applyFont="1" applyFill="1" applyBorder="1" applyAlignment="1">
      <alignment horizontal="center" vertical="center" wrapText="1"/>
    </xf>
    <xf numFmtId="0" fontId="78" fillId="4" borderId="32" xfId="4" applyNumberFormat="1" applyFont="1" applyFill="1" applyBorder="1" applyAlignment="1">
      <alignment horizontal="center" vertical="center" wrapText="1"/>
    </xf>
    <xf numFmtId="9" fontId="78" fillId="4" borderId="32" xfId="4" applyFont="1" applyFill="1" applyBorder="1" applyAlignment="1">
      <alignment horizontal="left" vertical="center" wrapText="1"/>
    </xf>
    <xf numFmtId="3" fontId="81" fillId="4" borderId="7" xfId="0" applyNumberFormat="1" applyFont="1" applyFill="1" applyBorder="1" applyAlignment="1">
      <alignment horizontal="center" vertical="center"/>
    </xf>
    <xf numFmtId="2" fontId="78" fillId="4" borderId="7" xfId="0" applyNumberFormat="1" applyFont="1" applyFill="1" applyBorder="1" applyAlignment="1">
      <alignment horizontal="center" vertical="center" wrapText="1"/>
    </xf>
    <xf numFmtId="0" fontId="116" fillId="2" borderId="1" xfId="0" applyFont="1" applyFill="1" applyBorder="1" applyAlignment="1">
      <alignment horizontal="center" vertical="center" wrapText="1"/>
    </xf>
    <xf numFmtId="0" fontId="78" fillId="4" borderId="32" xfId="0" applyFont="1" applyFill="1" applyBorder="1" applyAlignment="1">
      <alignment horizontal="left" vertical="center" wrapText="1"/>
    </xf>
    <xf numFmtId="0" fontId="78" fillId="4" borderId="32" xfId="0" applyFont="1" applyFill="1" applyBorder="1" applyAlignment="1">
      <alignment horizontal="center" vertical="center" wrapText="1"/>
    </xf>
    <xf numFmtId="0" fontId="81" fillId="4" borderId="32" xfId="0" applyFont="1" applyFill="1" applyBorder="1" applyAlignment="1">
      <alignment horizontal="left" vertical="center"/>
    </xf>
    <xf numFmtId="0" fontId="81" fillId="4" borderId="32" xfId="0" applyFont="1" applyFill="1" applyBorder="1" applyAlignment="1">
      <alignment horizontal="center" vertical="center"/>
    </xf>
    <xf numFmtId="0" fontId="81" fillId="4" borderId="32" xfId="0" applyFont="1" applyFill="1" applyBorder="1" applyAlignment="1" applyProtection="1">
      <alignment horizontal="center" vertical="center"/>
      <protection locked="0"/>
    </xf>
    <xf numFmtId="2" fontId="81" fillId="4" borderId="32" xfId="0" applyNumberFormat="1" applyFont="1" applyFill="1" applyBorder="1" applyAlignment="1">
      <alignment horizontal="center" vertical="center"/>
    </xf>
    <xf numFmtId="4" fontId="125" fillId="4" borderId="3" xfId="0" applyNumberFormat="1" applyFont="1" applyFill="1" applyBorder="1" applyAlignment="1">
      <alignment horizontal="center" vertical="center"/>
    </xf>
    <xf numFmtId="2" fontId="125" fillId="4" borderId="32" xfId="0" applyNumberFormat="1" applyFont="1" applyFill="1" applyBorder="1" applyAlignment="1">
      <alignment horizontal="center" vertical="center"/>
    </xf>
    <xf numFmtId="0" fontId="81" fillId="4" borderId="32" xfId="4" applyNumberFormat="1" applyFont="1" applyFill="1" applyBorder="1" applyAlignment="1">
      <alignment horizontal="center" vertical="center"/>
    </xf>
    <xf numFmtId="9" fontId="81" fillId="4" borderId="32" xfId="4" applyFont="1" applyFill="1" applyBorder="1" applyAlignment="1">
      <alignment horizontal="left" vertical="center"/>
    </xf>
    <xf numFmtId="49" fontId="5" fillId="2" borderId="31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3" fontId="55" fillId="2" borderId="31" xfId="0" applyNumberFormat="1" applyFont="1" applyFill="1" applyBorder="1" applyAlignment="1">
      <alignment horizontal="center" vertical="center"/>
    </xf>
    <xf numFmtId="0" fontId="85" fillId="5" borderId="31" xfId="0" applyFont="1" applyFill="1" applyBorder="1" applyAlignment="1" applyProtection="1">
      <alignment horizontal="center" vertical="center"/>
      <protection locked="0"/>
    </xf>
    <xf numFmtId="4" fontId="15" fillId="0" borderId="3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5" fillId="0" borderId="1" xfId="0" applyFont="1" applyBorder="1" applyAlignment="1">
      <alignment horizontal="center" vertical="center" wrapText="1"/>
    </xf>
    <xf numFmtId="0" fontId="12" fillId="21" borderId="5" xfId="0" applyFont="1" applyFill="1" applyBorder="1" applyAlignment="1">
      <alignment vertical="center"/>
    </xf>
    <xf numFmtId="0" fontId="12" fillId="21" borderId="0" xfId="0" applyFont="1" applyFill="1" applyAlignment="1">
      <alignment vertical="center"/>
    </xf>
    <xf numFmtId="0" fontId="12" fillId="21" borderId="0" xfId="0" applyFont="1" applyFill="1" applyAlignment="1">
      <alignment horizontal="center" vertical="center"/>
    </xf>
    <xf numFmtId="0" fontId="34" fillId="21" borderId="0" xfId="0" applyFont="1" applyFill="1" applyAlignment="1">
      <alignment vertical="center"/>
    </xf>
    <xf numFmtId="0" fontId="12" fillId="21" borderId="0" xfId="0" applyFont="1" applyFill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55" fillId="0" borderId="1" xfId="0" applyFont="1" applyBorder="1" applyAlignment="1">
      <alignment horizontal="center" vertical="center"/>
    </xf>
    <xf numFmtId="0" fontId="11" fillId="22" borderId="5" xfId="0" applyFont="1" applyFill="1" applyBorder="1" applyAlignment="1">
      <alignment vertical="center"/>
    </xf>
    <xf numFmtId="0" fontId="11" fillId="22" borderId="0" xfId="0" applyFont="1" applyFill="1" applyAlignment="1">
      <alignment vertical="center"/>
    </xf>
    <xf numFmtId="0" fontId="11" fillId="22" borderId="0" xfId="0" applyFont="1" applyFill="1" applyAlignment="1">
      <alignment horizontal="center" vertical="center"/>
    </xf>
    <xf numFmtId="0" fontId="33" fillId="22" borderId="0" xfId="0" applyFont="1" applyFill="1" applyAlignment="1">
      <alignment horizontal="center" vertical="center"/>
    </xf>
    <xf numFmtId="0" fontId="11" fillId="22" borderId="0" xfId="0" applyFont="1" applyFill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1" fillId="23" borderId="5" xfId="0" applyFont="1" applyFill="1" applyBorder="1" applyAlignment="1">
      <alignment vertical="center"/>
    </xf>
    <xf numFmtId="0" fontId="11" fillId="23" borderId="0" xfId="0" applyFont="1" applyFill="1" applyAlignment="1">
      <alignment vertical="center"/>
    </xf>
    <xf numFmtId="0" fontId="11" fillId="23" borderId="0" xfId="0" applyFont="1" applyFill="1" applyAlignment="1">
      <alignment horizontal="center" vertical="center"/>
    </xf>
    <xf numFmtId="0" fontId="33" fillId="23" borderId="0" xfId="0" applyFont="1" applyFill="1" applyAlignment="1">
      <alignment horizontal="center" vertical="center"/>
    </xf>
    <xf numFmtId="0" fontId="11" fillId="23" borderId="0" xfId="0" applyFont="1" applyFill="1" applyAlignment="1" applyProtection="1">
      <alignment vertical="center"/>
      <protection locked="0"/>
    </xf>
    <xf numFmtId="0" fontId="11" fillId="24" borderId="5" xfId="0" applyFont="1" applyFill="1" applyBorder="1" applyAlignment="1">
      <alignment vertical="center"/>
    </xf>
    <xf numFmtId="0" fontId="11" fillId="24" borderId="0" xfId="0" applyFont="1" applyFill="1" applyAlignment="1">
      <alignment vertical="center"/>
    </xf>
    <xf numFmtId="0" fontId="11" fillId="24" borderId="0" xfId="0" applyFont="1" applyFill="1" applyAlignment="1">
      <alignment horizontal="center" vertical="center"/>
    </xf>
    <xf numFmtId="0" fontId="33" fillId="24" borderId="0" xfId="0" applyFont="1" applyFill="1" applyAlignment="1">
      <alignment horizontal="center" vertical="center"/>
    </xf>
    <xf numFmtId="0" fontId="11" fillId="24" borderId="0" xfId="0" applyFont="1" applyFill="1" applyAlignment="1" applyProtection="1">
      <alignment vertical="center"/>
      <protection locked="0"/>
    </xf>
    <xf numFmtId="0" fontId="11" fillId="25" borderId="5" xfId="0" applyFont="1" applyFill="1" applyBorder="1" applyAlignment="1">
      <alignment vertical="center"/>
    </xf>
    <xf numFmtId="0" fontId="11" fillId="25" borderId="0" xfId="0" applyFont="1" applyFill="1" applyAlignment="1">
      <alignment vertical="center"/>
    </xf>
    <xf numFmtId="0" fontId="11" fillId="25" borderId="0" xfId="0" applyFont="1" applyFill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0" fontId="11" fillId="25" borderId="0" xfId="0" applyFont="1" applyFill="1" applyAlignment="1" applyProtection="1">
      <alignment vertical="center"/>
      <protection locked="0"/>
    </xf>
    <xf numFmtId="0" fontId="11" fillId="26" borderId="5" xfId="0" applyFont="1" applyFill="1" applyBorder="1" applyAlignment="1">
      <alignment vertical="center"/>
    </xf>
    <xf numFmtId="0" fontId="11" fillId="26" borderId="0" xfId="0" applyFont="1" applyFill="1" applyAlignment="1">
      <alignment vertical="center"/>
    </xf>
    <xf numFmtId="0" fontId="11" fillId="26" borderId="0" xfId="0" applyFont="1" applyFill="1" applyAlignment="1">
      <alignment horizontal="center" vertical="center"/>
    </xf>
    <xf numFmtId="0" fontId="33" fillId="26" borderId="0" xfId="0" applyFont="1" applyFill="1" applyAlignment="1">
      <alignment horizontal="center" vertical="center"/>
    </xf>
    <xf numFmtId="0" fontId="11" fillId="26" borderId="0" xfId="0" applyFont="1" applyFill="1" applyAlignment="1" applyProtection="1">
      <alignment vertical="center"/>
      <protection locked="0"/>
    </xf>
    <xf numFmtId="0" fontId="11" fillId="14" borderId="5" xfId="0" applyFont="1" applyFill="1" applyBorder="1" applyAlignment="1">
      <alignment vertical="center"/>
    </xf>
    <xf numFmtId="0" fontId="11" fillId="14" borderId="0" xfId="0" applyFont="1" applyFill="1" applyAlignment="1">
      <alignment vertical="center"/>
    </xf>
    <xf numFmtId="0" fontId="11" fillId="14" borderId="0" xfId="0" applyFont="1" applyFill="1" applyAlignment="1">
      <alignment horizontal="center" vertical="center"/>
    </xf>
    <xf numFmtId="0" fontId="33" fillId="14" borderId="0" xfId="0" applyFont="1" applyFill="1" applyAlignment="1">
      <alignment horizontal="center" vertical="center"/>
    </xf>
    <xf numFmtId="0" fontId="11" fillId="14" borderId="0" xfId="0" applyFont="1" applyFill="1" applyAlignment="1" applyProtection="1">
      <alignment vertical="center"/>
      <protection locked="0"/>
    </xf>
    <xf numFmtId="0" fontId="11" fillId="27" borderId="5" xfId="0" applyFont="1" applyFill="1" applyBorder="1" applyAlignment="1">
      <alignment vertical="center"/>
    </xf>
    <xf numFmtId="0" fontId="11" fillId="27" borderId="0" xfId="0" applyFont="1" applyFill="1" applyAlignment="1">
      <alignment vertical="center"/>
    </xf>
    <xf numFmtId="0" fontId="11" fillId="27" borderId="0" xfId="0" applyFont="1" applyFill="1" applyAlignment="1">
      <alignment horizontal="center" vertical="center"/>
    </xf>
    <xf numFmtId="0" fontId="33" fillId="27" borderId="0" xfId="0" applyFont="1" applyFill="1" applyAlignment="1">
      <alignment horizontal="center" vertical="center"/>
    </xf>
    <xf numFmtId="0" fontId="11" fillId="27" borderId="0" xfId="0" applyFont="1" applyFill="1" applyAlignment="1" applyProtection="1">
      <alignment vertical="center"/>
      <protection locked="0"/>
    </xf>
    <xf numFmtId="0" fontId="7" fillId="2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85" fillId="5" borderId="4" xfId="0" applyFont="1" applyFill="1" applyBorder="1" applyAlignment="1" applyProtection="1">
      <alignment horizontal="center" vertical="center"/>
      <protection locked="0"/>
    </xf>
    <xf numFmtId="0" fontId="133" fillId="0" borderId="0" xfId="0" applyFont="1"/>
    <xf numFmtId="0" fontId="55" fillId="2" borderId="1" xfId="0" applyFont="1" applyFill="1" applyBorder="1" applyAlignment="1">
      <alignment horizontal="center" vertical="center"/>
    </xf>
    <xf numFmtId="0" fontId="96" fillId="10" borderId="19" xfId="0" applyFont="1" applyFill="1" applyBorder="1" applyAlignment="1">
      <alignment horizontal="left" vertical="center"/>
    </xf>
    <xf numFmtId="0" fontId="96" fillId="10" borderId="32" xfId="0" applyFont="1" applyFill="1" applyBorder="1" applyAlignment="1">
      <alignment horizontal="left" vertical="center"/>
    </xf>
    <xf numFmtId="0" fontId="96" fillId="10" borderId="32" xfId="0" applyFont="1" applyFill="1" applyBorder="1" applyAlignment="1">
      <alignment horizontal="center" vertical="center"/>
    </xf>
    <xf numFmtId="0" fontId="97" fillId="10" borderId="32" xfId="0" applyFont="1" applyFill="1" applyBorder="1" applyAlignment="1">
      <alignment horizontal="left" vertical="center" wrapText="1"/>
    </xf>
    <xf numFmtId="0" fontId="97" fillId="10" borderId="32" xfId="0" applyFont="1" applyFill="1" applyBorder="1" applyAlignment="1">
      <alignment horizontal="center" vertical="center" wrapText="1"/>
    </xf>
    <xf numFmtId="3" fontId="96" fillId="10" borderId="32" xfId="0" applyNumberFormat="1" applyFont="1" applyFill="1" applyBorder="1" applyAlignment="1">
      <alignment horizontal="center" vertical="top"/>
    </xf>
    <xf numFmtId="0" fontId="96" fillId="10" borderId="32" xfId="0" applyFont="1" applyFill="1" applyBorder="1" applyAlignment="1" applyProtection="1">
      <alignment horizontal="center" vertical="top"/>
      <protection locked="0"/>
    </xf>
    <xf numFmtId="0" fontId="96" fillId="10" borderId="32" xfId="0" applyFont="1" applyFill="1" applyBorder="1" applyAlignment="1">
      <alignment horizontal="center" vertical="top"/>
    </xf>
    <xf numFmtId="0" fontId="97" fillId="10" borderId="32" xfId="0" applyFont="1" applyFill="1" applyBorder="1" applyAlignment="1">
      <alignment horizontal="center" vertical="center"/>
    </xf>
    <xf numFmtId="2" fontId="96" fillId="10" borderId="32" xfId="0" applyNumberFormat="1" applyFont="1" applyFill="1" applyBorder="1" applyAlignment="1">
      <alignment horizontal="center" vertical="center"/>
    </xf>
    <xf numFmtId="0" fontId="135" fillId="10" borderId="3" xfId="0" applyFont="1" applyFill="1" applyBorder="1" applyAlignment="1">
      <alignment horizontal="left" vertical="center"/>
    </xf>
    <xf numFmtId="2" fontId="135" fillId="10" borderId="32" xfId="0" applyNumberFormat="1" applyFont="1" applyFill="1" applyBorder="1" applyAlignment="1">
      <alignment horizontal="left" vertical="center"/>
    </xf>
    <xf numFmtId="9" fontId="97" fillId="10" borderId="32" xfId="4" applyFont="1" applyFill="1" applyBorder="1" applyAlignment="1">
      <alignment horizontal="left" vertical="center"/>
    </xf>
    <xf numFmtId="0" fontId="89" fillId="28" borderId="32" xfId="0" applyFont="1" applyFill="1" applyBorder="1" applyAlignment="1">
      <alignment horizontal="left" vertical="center" wrapText="1"/>
    </xf>
    <xf numFmtId="0" fontId="82" fillId="28" borderId="32" xfId="0" applyFont="1" applyFill="1" applyBorder="1" applyAlignment="1">
      <alignment horizontal="center" vertical="center" wrapText="1"/>
    </xf>
    <xf numFmtId="3" fontId="92" fillId="28" borderId="32" xfId="0" applyNumberFormat="1" applyFont="1" applyFill="1" applyBorder="1" applyAlignment="1">
      <alignment horizontal="center" vertical="top"/>
    </xf>
    <xf numFmtId="0" fontId="93" fillId="28" borderId="32" xfId="0" applyFont="1" applyFill="1" applyBorder="1" applyAlignment="1" applyProtection="1">
      <alignment horizontal="center" vertical="top"/>
      <protection locked="0"/>
    </xf>
    <xf numFmtId="0" fontId="16" fillId="28" borderId="32" xfId="0" applyFont="1" applyFill="1" applyBorder="1" applyAlignment="1">
      <alignment horizontal="center" vertical="top"/>
    </xf>
    <xf numFmtId="0" fontId="82" fillId="28" borderId="32" xfId="0" applyFont="1" applyFill="1" applyBorder="1" applyAlignment="1">
      <alignment horizontal="center" vertical="center"/>
    </xf>
    <xf numFmtId="2" fontId="85" fillId="28" borderId="32" xfId="0" applyNumberFormat="1" applyFont="1" applyFill="1" applyBorder="1" applyAlignment="1">
      <alignment horizontal="center" vertical="center"/>
    </xf>
    <xf numFmtId="2" fontId="85" fillId="28" borderId="32" xfId="0" applyNumberFormat="1" applyFont="1" applyFill="1" applyBorder="1" applyAlignment="1">
      <alignment horizontal="center" vertical="top"/>
    </xf>
    <xf numFmtId="0" fontId="116" fillId="28" borderId="3" xfId="0" applyFont="1" applyFill="1" applyBorder="1" applyAlignment="1">
      <alignment horizontal="left" vertical="center"/>
    </xf>
    <xf numFmtId="2" fontId="7" fillId="28" borderId="32" xfId="0" applyNumberFormat="1" applyFont="1" applyFill="1" applyBorder="1" applyAlignment="1">
      <alignment horizontal="left" vertical="center"/>
    </xf>
    <xf numFmtId="9" fontId="89" fillId="28" borderId="32" xfId="4" applyFont="1" applyFill="1" applyBorder="1" applyAlignment="1">
      <alignment horizontal="left" vertical="center"/>
    </xf>
    <xf numFmtId="9" fontId="89" fillId="28" borderId="7" xfId="4" applyFont="1" applyFill="1" applyBorder="1" applyAlignment="1">
      <alignment horizontal="left" vertical="center"/>
    </xf>
    <xf numFmtId="0" fontId="136" fillId="0" borderId="2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137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left" vertical="center"/>
    </xf>
    <xf numFmtId="0" fontId="41" fillId="0" borderId="0" xfId="0" applyFont="1"/>
    <xf numFmtId="0" fontId="35" fillId="10" borderId="2" xfId="0" applyFont="1" applyFill="1" applyBorder="1" applyAlignment="1">
      <alignment horizontal="left" vertical="center"/>
    </xf>
    <xf numFmtId="0" fontId="35" fillId="10" borderId="32" xfId="0" applyFont="1" applyFill="1" applyBorder="1" applyAlignment="1">
      <alignment horizontal="left" vertical="center"/>
    </xf>
    <xf numFmtId="0" fontId="37" fillId="10" borderId="32" xfId="0" applyFont="1" applyFill="1" applyBorder="1" applyAlignment="1">
      <alignment horizontal="center" vertical="center" wrapText="1"/>
    </xf>
    <xf numFmtId="0" fontId="37" fillId="10" borderId="32" xfId="0" applyFont="1" applyFill="1" applyBorder="1" applyAlignment="1">
      <alignment horizontal="left" vertical="center" wrapText="1"/>
    </xf>
    <xf numFmtId="0" fontId="35" fillId="10" borderId="32" xfId="0" applyFont="1" applyFill="1" applyBorder="1" applyAlignment="1">
      <alignment horizontal="center" vertical="center"/>
    </xf>
    <xf numFmtId="3" fontId="35" fillId="10" borderId="32" xfId="0" applyNumberFormat="1" applyFont="1" applyFill="1" applyBorder="1" applyAlignment="1">
      <alignment horizontal="center" vertical="top"/>
    </xf>
    <xf numFmtId="0" fontId="35" fillId="10" borderId="32" xfId="0" applyFont="1" applyFill="1" applyBorder="1" applyAlignment="1" applyProtection="1">
      <alignment horizontal="center" vertical="top"/>
      <protection locked="0"/>
    </xf>
    <xf numFmtId="0" fontId="35" fillId="10" borderId="32" xfId="0" applyFont="1" applyFill="1" applyBorder="1" applyAlignment="1">
      <alignment horizontal="center" vertical="top"/>
    </xf>
    <xf numFmtId="0" fontId="37" fillId="10" borderId="32" xfId="0" applyFont="1" applyFill="1" applyBorder="1" applyAlignment="1">
      <alignment horizontal="center" vertical="center"/>
    </xf>
    <xf numFmtId="2" fontId="35" fillId="10" borderId="1" xfId="0" applyNumberFormat="1" applyFont="1" applyFill="1" applyBorder="1" applyAlignment="1">
      <alignment horizontal="center" vertical="center"/>
    </xf>
    <xf numFmtId="2" fontId="35" fillId="10" borderId="32" xfId="0" applyNumberFormat="1" applyFont="1" applyFill="1" applyBorder="1" applyAlignment="1">
      <alignment horizontal="center" vertical="center"/>
    </xf>
    <xf numFmtId="0" fontId="132" fillId="10" borderId="3" xfId="0" applyFont="1" applyFill="1" applyBorder="1" applyAlignment="1">
      <alignment horizontal="left" vertical="center"/>
    </xf>
    <xf numFmtId="2" fontId="132" fillId="10" borderId="32" xfId="0" applyNumberFormat="1" applyFont="1" applyFill="1" applyBorder="1" applyAlignment="1">
      <alignment horizontal="left" vertical="center"/>
    </xf>
    <xf numFmtId="9" fontId="37" fillId="10" borderId="32" xfId="4" applyFont="1" applyFill="1" applyBorder="1" applyAlignment="1">
      <alignment horizontal="left" vertical="center"/>
    </xf>
    <xf numFmtId="0" fontId="78" fillId="3" borderId="2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/>
    </xf>
    <xf numFmtId="0" fontId="89" fillId="3" borderId="32" xfId="0" applyFont="1" applyFill="1" applyBorder="1" applyAlignment="1">
      <alignment horizontal="center" vertical="center" wrapText="1"/>
    </xf>
    <xf numFmtId="0" fontId="89" fillId="3" borderId="32" xfId="0" applyFont="1" applyFill="1" applyBorder="1" applyAlignment="1">
      <alignment horizontal="left" vertical="center" wrapText="1"/>
    </xf>
    <xf numFmtId="0" fontId="85" fillId="3" borderId="32" xfId="0" applyFont="1" applyFill="1" applyBorder="1" applyAlignment="1">
      <alignment horizontal="center" vertical="center"/>
    </xf>
    <xf numFmtId="3" fontId="92" fillId="3" borderId="32" xfId="0" applyNumberFormat="1" applyFont="1" applyFill="1" applyBorder="1" applyAlignment="1">
      <alignment horizontal="center" vertical="top"/>
    </xf>
    <xf numFmtId="0" fontId="134" fillId="3" borderId="32" xfId="0" applyFont="1" applyFill="1" applyBorder="1" applyAlignment="1" applyProtection="1">
      <alignment horizontal="center" vertical="center"/>
      <protection locked="0"/>
    </xf>
    <xf numFmtId="0" fontId="82" fillId="3" borderId="32" xfId="0" applyFont="1" applyFill="1" applyBorder="1" applyAlignment="1">
      <alignment horizontal="center" vertical="center"/>
    </xf>
    <xf numFmtId="2" fontId="85" fillId="3" borderId="1" xfId="0" applyNumberFormat="1" applyFont="1" applyFill="1" applyBorder="1" applyAlignment="1">
      <alignment horizontal="center" vertical="center"/>
    </xf>
    <xf numFmtId="2" fontId="85" fillId="3" borderId="32" xfId="0" applyNumberFormat="1" applyFont="1" applyFill="1" applyBorder="1" applyAlignment="1">
      <alignment horizontal="center" vertical="center"/>
    </xf>
    <xf numFmtId="0" fontId="116" fillId="3" borderId="3" xfId="0" applyFont="1" applyFill="1" applyBorder="1" applyAlignment="1">
      <alignment horizontal="left" vertical="center"/>
    </xf>
    <xf numFmtId="0" fontId="34" fillId="3" borderId="32" xfId="0" applyFont="1" applyFill="1" applyBorder="1" applyAlignment="1">
      <alignment horizontal="center" vertical="top"/>
    </xf>
    <xf numFmtId="9" fontId="85" fillId="3" borderId="32" xfId="4" applyFont="1" applyFill="1" applyBorder="1" applyAlignment="1">
      <alignment horizontal="left" vertical="top"/>
    </xf>
    <xf numFmtId="0" fontId="138" fillId="6" borderId="1" xfId="0" applyFont="1" applyFill="1" applyBorder="1" applyAlignment="1">
      <alignment horizontal="center" vertical="center" wrapText="1"/>
    </xf>
    <xf numFmtId="0" fontId="78" fillId="3" borderId="32" xfId="0" applyFont="1" applyFill="1" applyBorder="1" applyAlignment="1">
      <alignment horizontal="left" vertical="center"/>
    </xf>
    <xf numFmtId="0" fontId="81" fillId="3" borderId="32" xfId="0" applyFont="1" applyFill="1" applyBorder="1" applyAlignment="1">
      <alignment horizontal="center" vertical="center" wrapText="1"/>
    </xf>
    <xf numFmtId="0" fontId="81" fillId="3" borderId="32" xfId="0" applyFont="1" applyFill="1" applyBorder="1" applyAlignment="1">
      <alignment horizontal="left" vertical="center" wrapText="1"/>
    </xf>
    <xf numFmtId="0" fontId="78" fillId="3" borderId="32" xfId="0" applyFont="1" applyFill="1" applyBorder="1" applyAlignment="1">
      <alignment horizontal="center" vertical="center"/>
    </xf>
    <xf numFmtId="3" fontId="78" fillId="3" borderId="32" xfId="0" applyNumberFormat="1" applyFont="1" applyFill="1" applyBorder="1" applyAlignment="1">
      <alignment horizontal="center" vertical="top"/>
    </xf>
    <xf numFmtId="0" fontId="81" fillId="3" borderId="32" xfId="0" applyFont="1" applyFill="1" applyBorder="1" applyAlignment="1" applyProtection="1">
      <alignment horizontal="center" vertical="center"/>
      <protection locked="0"/>
    </xf>
    <xf numFmtId="0" fontId="81" fillId="3" borderId="32" xfId="0" applyFont="1" applyFill="1" applyBorder="1" applyAlignment="1">
      <alignment horizontal="center" vertical="center"/>
    </xf>
    <xf numFmtId="2" fontId="78" fillId="3" borderId="1" xfId="0" applyNumberFormat="1" applyFont="1" applyFill="1" applyBorder="1" applyAlignment="1">
      <alignment horizontal="center" vertical="center"/>
    </xf>
    <xf numFmtId="2" fontId="78" fillId="3" borderId="32" xfId="0" applyNumberFormat="1" applyFont="1" applyFill="1" applyBorder="1" applyAlignment="1">
      <alignment horizontal="center" vertical="center"/>
    </xf>
    <xf numFmtId="0" fontId="125" fillId="3" borderId="3" xfId="0" applyFont="1" applyFill="1" applyBorder="1" applyAlignment="1">
      <alignment horizontal="left" vertical="center"/>
    </xf>
    <xf numFmtId="0" fontId="12" fillId="3" borderId="32" xfId="0" applyFont="1" applyFill="1" applyBorder="1" applyAlignment="1">
      <alignment horizontal="center" vertical="top"/>
    </xf>
    <xf numFmtId="9" fontId="78" fillId="3" borderId="32" xfId="4" applyFont="1" applyFill="1" applyBorder="1" applyAlignment="1">
      <alignment horizontal="left" vertical="top"/>
    </xf>
    <xf numFmtId="1" fontId="14" fillId="6" borderId="1" xfId="0" applyNumberFormat="1" applyFont="1" applyFill="1" applyBorder="1" applyAlignment="1">
      <alignment horizontal="center" vertical="center" wrapText="1"/>
    </xf>
    <xf numFmtId="1" fontId="38" fillId="6" borderId="1" xfId="0" applyNumberFormat="1" applyFont="1" applyFill="1" applyBorder="1" applyAlignment="1">
      <alignment horizontal="center" vertical="center" wrapText="1"/>
    </xf>
    <xf numFmtId="0" fontId="78" fillId="4" borderId="7" xfId="0" applyFont="1" applyFill="1" applyBorder="1" applyAlignment="1">
      <alignment horizontal="center" vertical="top"/>
    </xf>
    <xf numFmtId="3" fontId="78" fillId="4" borderId="7" xfId="0" applyNumberFormat="1" applyFont="1" applyFill="1" applyBorder="1" applyAlignment="1">
      <alignment horizontal="center" vertical="top"/>
    </xf>
    <xf numFmtId="2" fontId="78" fillId="4" borderId="1" xfId="0" applyNumberFormat="1" applyFont="1" applyFill="1" applyBorder="1" applyAlignment="1">
      <alignment horizontal="center" vertical="center"/>
    </xf>
    <xf numFmtId="2" fontId="78" fillId="4" borderId="7" xfId="0" applyNumberFormat="1" applyFont="1" applyFill="1" applyBorder="1" applyAlignment="1">
      <alignment horizontal="center" vertical="center"/>
    </xf>
    <xf numFmtId="0" fontId="125" fillId="4" borderId="41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center" vertical="top"/>
    </xf>
    <xf numFmtId="9" fontId="78" fillId="4" borderId="7" xfId="4" applyFont="1" applyFill="1" applyBorder="1" applyAlignment="1">
      <alignment horizontal="left" vertical="top"/>
    </xf>
    <xf numFmtId="0" fontId="13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0" fillId="0" borderId="0" xfId="0" applyFont="1"/>
    <xf numFmtId="0" fontId="6" fillId="2" borderId="0" xfId="1" applyFont="1" applyFill="1" applyAlignment="1" applyProtection="1">
      <alignment horizontal="centerContinuous" vertical="center"/>
      <protection locked="0"/>
    </xf>
    <xf numFmtId="3" fontId="6" fillId="0" borderId="0" xfId="1" applyNumberFormat="1" applyFont="1" applyAlignment="1" applyProtection="1">
      <alignment horizontal="centerContinuous" vertical="center"/>
      <protection locked="0"/>
    </xf>
    <xf numFmtId="0" fontId="6" fillId="2" borderId="0" xfId="1" applyFont="1" applyFill="1" applyProtection="1">
      <protection locked="0"/>
    </xf>
    <xf numFmtId="0" fontId="2" fillId="0" borderId="0" xfId="1" applyAlignment="1">
      <alignment vertical="center"/>
    </xf>
    <xf numFmtId="1" fontId="41" fillId="2" borderId="0" xfId="1" applyNumberFormat="1" applyFont="1" applyFill="1" applyAlignment="1" applyProtection="1">
      <alignment horizontal="center" vertical="center"/>
      <protection locked="0"/>
    </xf>
    <xf numFmtId="165" fontId="42" fillId="0" borderId="0" xfId="8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9" fontId="9" fillId="0" borderId="0" xfId="4" applyFont="1" applyAlignment="1">
      <alignment horizontal="left" vertical="center"/>
    </xf>
    <xf numFmtId="0" fontId="8" fillId="0" borderId="0" xfId="1" applyFont="1" applyAlignment="1">
      <alignment vertical="center"/>
    </xf>
    <xf numFmtId="9" fontId="9" fillId="0" borderId="0" xfId="4" applyFont="1" applyAlignment="1">
      <alignment vertical="center"/>
    </xf>
    <xf numFmtId="9" fontId="29" fillId="0" borderId="1" xfId="4" applyFont="1" applyFill="1" applyBorder="1" applyAlignment="1">
      <alignment horizontal="left" vertical="center" wrapText="1"/>
    </xf>
    <xf numFmtId="0" fontId="30" fillId="28" borderId="2" xfId="0" applyFont="1" applyFill="1" applyBorder="1" applyAlignment="1">
      <alignment vertical="center"/>
    </xf>
    <xf numFmtId="0" fontId="30" fillId="28" borderId="32" xfId="0" applyFont="1" applyFill="1" applyBorder="1" applyAlignment="1">
      <alignment vertical="center" wrapText="1"/>
    </xf>
    <xf numFmtId="0" fontId="11" fillId="16" borderId="2" xfId="0" applyFont="1" applyFill="1" applyBorder="1" applyAlignment="1">
      <alignment vertical="center"/>
    </xf>
    <xf numFmtId="0" fontId="11" fillId="16" borderId="32" xfId="0" applyFont="1" applyFill="1" applyBorder="1" applyAlignment="1">
      <alignment vertical="center" wrapText="1"/>
    </xf>
    <xf numFmtId="0" fontId="78" fillId="16" borderId="7" xfId="0" applyFont="1" applyFill="1" applyBorder="1" applyAlignment="1">
      <alignment horizontal="center" vertical="top"/>
    </xf>
    <xf numFmtId="3" fontId="78" fillId="16" borderId="7" xfId="0" applyNumberFormat="1" applyFont="1" applyFill="1" applyBorder="1" applyAlignment="1">
      <alignment horizontal="center" vertical="top"/>
    </xf>
    <xf numFmtId="0" fontId="81" fillId="16" borderId="7" xfId="0" applyFont="1" applyFill="1" applyBorder="1" applyAlignment="1" applyProtection="1">
      <alignment horizontal="center" vertical="center"/>
      <protection locked="0"/>
    </xf>
    <xf numFmtId="0" fontId="81" fillId="16" borderId="7" xfId="0" applyFont="1" applyFill="1" applyBorder="1" applyAlignment="1">
      <alignment horizontal="center" vertical="center"/>
    </xf>
    <xf numFmtId="2" fontId="78" fillId="16" borderId="1" xfId="0" applyNumberFormat="1" applyFont="1" applyFill="1" applyBorder="1" applyAlignment="1">
      <alignment horizontal="center" vertical="center"/>
    </xf>
    <xf numFmtId="2" fontId="78" fillId="16" borderId="7" xfId="0" applyNumberFormat="1" applyFont="1" applyFill="1" applyBorder="1" applyAlignment="1">
      <alignment horizontal="center" vertical="center"/>
    </xf>
    <xf numFmtId="0" fontId="125" fillId="16" borderId="41" xfId="0" applyFont="1" applyFill="1" applyBorder="1" applyAlignment="1">
      <alignment horizontal="left" vertical="center"/>
    </xf>
    <xf numFmtId="0" fontId="12" fillId="16" borderId="7" xfId="0" applyFont="1" applyFill="1" applyBorder="1" applyAlignment="1">
      <alignment horizontal="center" vertical="top"/>
    </xf>
    <xf numFmtId="9" fontId="78" fillId="16" borderId="7" xfId="4" applyFont="1" applyFill="1" applyBorder="1" applyAlignment="1">
      <alignment horizontal="left" vertical="top"/>
    </xf>
    <xf numFmtId="2" fontId="66" fillId="2" borderId="0" xfId="0" applyNumberFormat="1" applyFont="1" applyFill="1"/>
    <xf numFmtId="0" fontId="140" fillId="29" borderId="5" xfId="0" applyFont="1" applyFill="1" applyBorder="1" applyAlignment="1">
      <alignment vertical="center"/>
    </xf>
    <xf numFmtId="0" fontId="140" fillId="29" borderId="0" xfId="0" applyFont="1" applyFill="1" applyAlignment="1">
      <alignment vertical="center"/>
    </xf>
    <xf numFmtId="0" fontId="140" fillId="29" borderId="0" xfId="0" applyFont="1" applyFill="1" applyAlignment="1">
      <alignment horizontal="center" vertical="center"/>
    </xf>
    <xf numFmtId="0" fontId="141" fillId="29" borderId="0" xfId="0" applyFont="1" applyFill="1" applyAlignment="1">
      <alignment horizontal="center" vertical="center"/>
    </xf>
    <xf numFmtId="0" fontId="140" fillId="29" borderId="0" xfId="0" applyFont="1" applyFill="1" applyAlignment="1" applyProtection="1">
      <alignment vertical="center"/>
      <protection locked="0"/>
    </xf>
    <xf numFmtId="0" fontId="40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9" fontId="143" fillId="0" borderId="1" xfId="4" applyFont="1" applyFill="1" applyBorder="1" applyAlignment="1">
      <alignment horizontal="right"/>
    </xf>
    <xf numFmtId="0" fontId="131" fillId="10" borderId="6" xfId="0" applyFont="1" applyFill="1" applyBorder="1" applyAlignment="1">
      <alignment vertical="center"/>
    </xf>
    <xf numFmtId="0" fontId="130" fillId="10" borderId="7" xfId="0" applyFont="1" applyFill="1" applyBorder="1" applyAlignment="1">
      <alignment vertical="center"/>
    </xf>
    <xf numFmtId="0" fontId="130" fillId="10" borderId="7" xfId="0" applyFont="1" applyFill="1" applyBorder="1" applyAlignment="1">
      <alignment vertical="center" wrapText="1"/>
    </xf>
    <xf numFmtId="0" fontId="130" fillId="10" borderId="7" xfId="0" applyFont="1" applyFill="1" applyBorder="1" applyAlignment="1" applyProtection="1">
      <alignment vertical="center" wrapText="1"/>
      <protection locked="0"/>
    </xf>
    <xf numFmtId="0" fontId="144" fillId="10" borderId="0" xfId="0" applyFont="1" applyFill="1" applyAlignment="1">
      <alignment vertical="center"/>
    </xf>
    <xf numFmtId="9" fontId="145" fillId="10" borderId="1" xfId="4" applyFont="1" applyFill="1" applyBorder="1" applyAlignment="1">
      <alignment horizontal="left" vertical="center" wrapText="1"/>
    </xf>
    <xf numFmtId="0" fontId="98" fillId="30" borderId="5" xfId="0" applyFont="1" applyFill="1" applyBorder="1" applyAlignment="1">
      <alignment vertical="center"/>
    </xf>
    <xf numFmtId="0" fontId="12" fillId="30" borderId="0" xfId="0" applyFont="1" applyFill="1" applyAlignment="1">
      <alignment vertical="center"/>
    </xf>
    <xf numFmtId="0" fontId="12" fillId="30" borderId="0" xfId="0" applyFont="1" applyFill="1" applyAlignment="1">
      <alignment horizontal="center" vertical="center"/>
    </xf>
    <xf numFmtId="0" fontId="12" fillId="30" borderId="0" xfId="0" applyFont="1" applyFill="1" applyAlignment="1" applyProtection="1">
      <alignment horizontal="center" vertical="center"/>
      <protection locked="0"/>
    </xf>
    <xf numFmtId="0" fontId="125" fillId="30" borderId="0" xfId="0" applyFont="1" applyFill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30" fillId="20" borderId="2" xfId="0" applyFont="1" applyFill="1" applyBorder="1" applyAlignment="1">
      <alignment vertical="center"/>
    </xf>
    <xf numFmtId="0" fontId="30" fillId="20" borderId="32" xfId="0" applyFont="1" applyFill="1" applyBorder="1" applyAlignment="1">
      <alignment vertical="center" wrapText="1"/>
    </xf>
    <xf numFmtId="0" fontId="21" fillId="20" borderId="32" xfId="0" applyFont="1" applyFill="1" applyBorder="1" applyAlignment="1">
      <alignment horizontal="center" vertical="center" wrapText="1"/>
    </xf>
    <xf numFmtId="3" fontId="13" fillId="20" borderId="32" xfId="0" applyNumberFormat="1" applyFont="1" applyFill="1" applyBorder="1" applyAlignment="1">
      <alignment horizontal="center" vertical="center"/>
    </xf>
    <xf numFmtId="166" fontId="13" fillId="20" borderId="32" xfId="0" applyNumberFormat="1" applyFont="1" applyFill="1" applyBorder="1" applyAlignment="1">
      <alignment horizontal="center" vertical="center"/>
    </xf>
    <xf numFmtId="0" fontId="78" fillId="20" borderId="32" xfId="0" applyFont="1" applyFill="1" applyBorder="1" applyAlignment="1" applyProtection="1">
      <alignment horizontal="center" vertical="center"/>
      <protection locked="0"/>
    </xf>
    <xf numFmtId="0" fontId="78" fillId="20" borderId="32" xfId="0" applyFont="1" applyFill="1" applyBorder="1" applyAlignment="1">
      <alignment horizontal="center" vertical="center"/>
    </xf>
    <xf numFmtId="2" fontId="21" fillId="20" borderId="32" xfId="0" applyNumberFormat="1" applyFont="1" applyFill="1" applyBorder="1" applyAlignment="1">
      <alignment horizontal="center" vertical="center"/>
    </xf>
    <xf numFmtId="2" fontId="21" fillId="20" borderId="32" xfId="0" applyNumberFormat="1" applyFont="1" applyFill="1" applyBorder="1" applyAlignment="1">
      <alignment horizontal="center" vertical="center" wrapText="1"/>
    </xf>
    <xf numFmtId="4" fontId="21" fillId="20" borderId="32" xfId="0" applyNumberFormat="1" applyFont="1" applyFill="1" applyBorder="1" applyAlignment="1">
      <alignment horizontal="center" vertical="center" wrapText="1"/>
    </xf>
    <xf numFmtId="0" fontId="147" fillId="20" borderId="32" xfId="0" applyFont="1" applyFill="1" applyBorder="1" applyAlignment="1">
      <alignment horizontal="left" vertical="center"/>
    </xf>
    <xf numFmtId="2" fontId="147" fillId="20" borderId="32" xfId="0" applyNumberFormat="1" applyFont="1" applyFill="1" applyBorder="1" applyAlignment="1">
      <alignment horizontal="left" vertical="center"/>
    </xf>
    <xf numFmtId="4" fontId="125" fillId="20" borderId="32" xfId="0" applyNumberFormat="1" applyFont="1" applyFill="1" applyBorder="1" applyAlignment="1">
      <alignment horizontal="center" vertical="center"/>
    </xf>
    <xf numFmtId="0" fontId="148" fillId="20" borderId="32" xfId="4" applyNumberFormat="1" applyFont="1" applyFill="1" applyBorder="1" applyAlignment="1">
      <alignment horizontal="left" vertical="center"/>
    </xf>
    <xf numFmtId="0" fontId="13" fillId="20" borderId="0" xfId="0" applyFont="1" applyFill="1"/>
    <xf numFmtId="0" fontId="55" fillId="2" borderId="31" xfId="0" applyFont="1" applyFill="1" applyBorder="1" applyAlignment="1">
      <alignment horizontal="center" vertical="center"/>
    </xf>
    <xf numFmtId="3" fontId="118" fillId="0" borderId="1" xfId="0" applyNumberFormat="1" applyFont="1" applyBorder="1" applyAlignment="1">
      <alignment horizontal="center" vertical="center" wrapText="1"/>
    </xf>
    <xf numFmtId="0" fontId="149" fillId="10" borderId="1" xfId="0" applyFont="1" applyFill="1" applyBorder="1" applyAlignment="1">
      <alignment horizontal="left" vertical="center"/>
    </xf>
    <xf numFmtId="0" fontId="30" fillId="10" borderId="7" xfId="0" applyFont="1" applyFill="1" applyBorder="1" applyAlignment="1">
      <alignment horizontal="right" wrapText="1"/>
    </xf>
    <xf numFmtId="0" fontId="30" fillId="10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3" fontId="55" fillId="10" borderId="7" xfId="0" applyNumberFormat="1" applyFont="1" applyFill="1" applyBorder="1" applyAlignment="1">
      <alignment horizontal="center" vertical="center"/>
    </xf>
    <xf numFmtId="166" fontId="84" fillId="10" borderId="7" xfId="0" applyNumberFormat="1" applyFont="1" applyFill="1" applyBorder="1" applyAlignment="1">
      <alignment horizontal="center" vertical="center"/>
    </xf>
    <xf numFmtId="0" fontId="85" fillId="10" borderId="7" xfId="0" applyFont="1" applyFill="1" applyBorder="1" applyAlignment="1" applyProtection="1">
      <alignment horizontal="center" vertical="center"/>
      <protection locked="0"/>
    </xf>
    <xf numFmtId="0" fontId="85" fillId="10" borderId="7" xfId="0" applyFont="1" applyFill="1" applyBorder="1" applyAlignment="1">
      <alignment horizontal="center" vertical="center"/>
    </xf>
    <xf numFmtId="2" fontId="14" fillId="10" borderId="7" xfId="0" applyNumberFormat="1" applyFont="1" applyFill="1" applyBorder="1" applyAlignment="1">
      <alignment horizontal="center" vertical="center"/>
    </xf>
    <xf numFmtId="2" fontId="14" fillId="10" borderId="7" xfId="0" applyNumberFormat="1" applyFont="1" applyFill="1" applyBorder="1" applyAlignment="1">
      <alignment horizontal="center" vertical="center" wrapText="1"/>
    </xf>
    <xf numFmtId="4" fontId="14" fillId="10" borderId="7" xfId="0" applyNumberFormat="1" applyFont="1" applyFill="1" applyBorder="1" applyAlignment="1">
      <alignment horizontal="center" vertical="center" wrapText="1"/>
    </xf>
    <xf numFmtId="4" fontId="118" fillId="10" borderId="7" xfId="0" applyNumberFormat="1" applyFont="1" applyFill="1" applyBorder="1" applyAlignment="1">
      <alignment horizontal="center" vertical="center" wrapText="1"/>
    </xf>
    <xf numFmtId="4" fontId="15" fillId="10" borderId="7" xfId="0" applyNumberFormat="1" applyFont="1" applyFill="1" applyBorder="1" applyAlignment="1">
      <alignment horizontal="center" vertical="center"/>
    </xf>
    <xf numFmtId="0" fontId="87" fillId="10" borderId="41" xfId="0" applyFont="1" applyFill="1" applyBorder="1" applyAlignment="1">
      <alignment horizontal="left" vertical="center"/>
    </xf>
    <xf numFmtId="2" fontId="77" fillId="10" borderId="7" xfId="0" applyNumberFormat="1" applyFont="1" applyFill="1" applyBorder="1" applyAlignment="1">
      <alignment horizontal="left" vertical="center"/>
    </xf>
    <xf numFmtId="0" fontId="88" fillId="10" borderId="7" xfId="4" applyNumberFormat="1" applyFont="1" applyFill="1" applyBorder="1" applyAlignment="1">
      <alignment horizontal="left" vertical="center"/>
    </xf>
    <xf numFmtId="9" fontId="90" fillId="10" borderId="7" xfId="4" applyFont="1" applyFill="1" applyBorder="1" applyAlignment="1">
      <alignment horizontal="left" vertical="center"/>
    </xf>
    <xf numFmtId="0" fontId="151" fillId="2" borderId="1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51" fillId="2" borderId="4" xfId="0" applyFont="1" applyFill="1" applyBorder="1" applyAlignment="1">
      <alignment horizontal="center" vertical="center" wrapText="1"/>
    </xf>
    <xf numFmtId="3" fontId="55" fillId="2" borderId="4" xfId="0" applyNumberFormat="1" applyFont="1" applyFill="1" applyBorder="1" applyAlignment="1">
      <alignment horizontal="center" vertical="center"/>
    </xf>
    <xf numFmtId="4" fontId="118" fillId="0" borderId="4" xfId="0" applyNumberFormat="1" applyFont="1" applyBorder="1" applyAlignment="1">
      <alignment horizontal="center" vertical="center" wrapText="1"/>
    </xf>
    <xf numFmtId="0" fontId="152" fillId="31" borderId="5" xfId="0" applyFont="1" applyFill="1" applyBorder="1" applyAlignment="1">
      <alignment vertical="center"/>
    </xf>
    <xf numFmtId="0" fontId="152" fillId="31" borderId="0" xfId="0" applyFont="1" applyFill="1" applyAlignment="1">
      <alignment vertical="center"/>
    </xf>
    <xf numFmtId="0" fontId="152" fillId="31" borderId="0" xfId="0" applyFont="1" applyFill="1" applyAlignment="1">
      <alignment horizontal="center" vertical="center"/>
    </xf>
    <xf numFmtId="0" fontId="152" fillId="31" borderId="0" xfId="0" applyFont="1" applyFill="1" applyAlignment="1" applyProtection="1">
      <alignment horizontal="center" vertical="center"/>
      <protection locked="0"/>
    </xf>
    <xf numFmtId="0" fontId="132" fillId="31" borderId="0" xfId="0" applyFont="1" applyFill="1" applyAlignment="1">
      <alignment horizontal="left" vertical="center"/>
    </xf>
    <xf numFmtId="9" fontId="16" fillId="4" borderId="0" xfId="4" applyFont="1" applyFill="1" applyBorder="1" applyAlignment="1">
      <alignment horizontal="left" vertical="center"/>
    </xf>
    <xf numFmtId="0" fontId="49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9" fontId="29" fillId="0" borderId="31" xfId="4" applyFont="1" applyFill="1" applyBorder="1" applyAlignment="1">
      <alignment horizontal="left" vertical="center" wrapText="1"/>
    </xf>
    <xf numFmtId="9" fontId="142" fillId="29" borderId="31" xfId="4" applyFont="1" applyFill="1" applyBorder="1" applyAlignment="1">
      <alignment horizontal="left" vertical="center" wrapText="1"/>
    </xf>
    <xf numFmtId="9" fontId="90" fillId="16" borderId="1" xfId="4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98" fillId="15" borderId="6" xfId="0" applyFont="1" applyFill="1" applyBorder="1" applyAlignment="1">
      <alignment vertical="center"/>
    </xf>
    <xf numFmtId="0" fontId="96" fillId="15" borderId="7" xfId="0" applyFont="1" applyFill="1" applyBorder="1" applyAlignment="1">
      <alignment vertical="center"/>
    </xf>
    <xf numFmtId="0" fontId="98" fillId="15" borderId="7" xfId="0" applyFont="1" applyFill="1" applyBorder="1" applyAlignment="1">
      <alignment vertical="center"/>
    </xf>
    <xf numFmtId="0" fontId="98" fillId="15" borderId="7" xfId="0" applyFont="1" applyFill="1" applyBorder="1" applyAlignment="1">
      <alignment vertical="center" wrapText="1"/>
    </xf>
    <xf numFmtId="0" fontId="98" fillId="15" borderId="7" xfId="0" applyFont="1" applyFill="1" applyBorder="1" applyAlignment="1" applyProtection="1">
      <alignment vertical="center" wrapText="1"/>
      <protection locked="0"/>
    </xf>
    <xf numFmtId="0" fontId="135" fillId="15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96" fillId="32" borderId="5" xfId="0" applyFont="1" applyFill="1" applyBorder="1" applyAlignment="1">
      <alignment vertical="center"/>
    </xf>
    <xf numFmtId="0" fontId="98" fillId="32" borderId="0" xfId="0" applyFont="1" applyFill="1" applyAlignment="1">
      <alignment vertical="center"/>
    </xf>
    <xf numFmtId="0" fontId="98" fillId="32" borderId="0" xfId="0" applyFont="1" applyFill="1" applyAlignment="1">
      <alignment horizontal="center" vertical="center"/>
    </xf>
    <xf numFmtId="0" fontId="98" fillId="32" borderId="0" xfId="0" applyFont="1" applyFill="1" applyAlignment="1" applyProtection="1">
      <alignment horizontal="center" vertical="center"/>
      <protection locked="0"/>
    </xf>
    <xf numFmtId="0" fontId="135" fillId="32" borderId="0" xfId="0" applyFont="1" applyFill="1" applyAlignment="1">
      <alignment horizontal="left" vertical="center"/>
    </xf>
    <xf numFmtId="0" fontId="152" fillId="32" borderId="5" xfId="0" applyFont="1" applyFill="1" applyBorder="1" applyAlignment="1">
      <alignment vertical="center"/>
    </xf>
    <xf numFmtId="0" fontId="152" fillId="32" borderId="0" xfId="0" applyFont="1" applyFill="1" applyAlignment="1">
      <alignment vertical="center"/>
    </xf>
    <xf numFmtId="0" fontId="152" fillId="32" borderId="0" xfId="0" applyFont="1" applyFill="1" applyAlignment="1">
      <alignment horizontal="center" vertical="center"/>
    </xf>
    <xf numFmtId="0" fontId="152" fillId="32" borderId="0" xfId="0" applyFont="1" applyFill="1" applyAlignment="1" applyProtection="1">
      <alignment horizontal="center" vertical="center"/>
      <protection locked="0"/>
    </xf>
    <xf numFmtId="0" fontId="132" fillId="32" borderId="0" xfId="0" applyFont="1" applyFill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98" fillId="4" borderId="5" xfId="0" applyFont="1" applyFill="1" applyBorder="1" applyAlignment="1">
      <alignment vertical="center"/>
    </xf>
    <xf numFmtId="0" fontId="135" fillId="4" borderId="0" xfId="0" applyFont="1" applyFill="1" applyAlignment="1">
      <alignment vertical="center"/>
    </xf>
    <xf numFmtId="0" fontId="135" fillId="4" borderId="0" xfId="0" applyFont="1" applyFill="1" applyAlignment="1">
      <alignment horizontal="center" vertical="center"/>
    </xf>
    <xf numFmtId="0" fontId="135" fillId="4" borderId="0" xfId="0" applyFont="1" applyFill="1" applyAlignment="1" applyProtection="1">
      <alignment vertical="center"/>
      <protection locked="0"/>
    </xf>
    <xf numFmtId="0" fontId="152" fillId="4" borderId="5" xfId="0" applyFont="1" applyFill="1" applyBorder="1" applyAlignment="1">
      <alignment vertical="center"/>
    </xf>
    <xf numFmtId="0" fontId="152" fillId="4" borderId="0" xfId="0" applyFont="1" applyFill="1" applyAlignment="1">
      <alignment vertical="center"/>
    </xf>
    <xf numFmtId="0" fontId="152" fillId="4" borderId="0" xfId="0" applyFont="1" applyFill="1" applyAlignment="1">
      <alignment horizontal="center" vertical="center"/>
    </xf>
    <xf numFmtId="0" fontId="152" fillId="4" borderId="0" xfId="0" applyFont="1" applyFill="1" applyAlignment="1" applyProtection="1">
      <alignment horizontal="center" vertical="center"/>
      <protection locked="0"/>
    </xf>
    <xf numFmtId="0" fontId="132" fillId="4" borderId="0" xfId="0" applyFont="1" applyFill="1" applyAlignment="1">
      <alignment horizontal="left" vertical="center"/>
    </xf>
    <xf numFmtId="0" fontId="96" fillId="31" borderId="5" xfId="0" applyFont="1" applyFill="1" applyBorder="1" applyAlignment="1">
      <alignment vertical="center"/>
    </xf>
    <xf numFmtId="0" fontId="96" fillId="31" borderId="0" xfId="0" applyFont="1" applyFill="1" applyAlignment="1">
      <alignment vertical="center"/>
    </xf>
    <xf numFmtId="0" fontId="96" fillId="31" borderId="0" xfId="0" applyFont="1" applyFill="1" applyAlignment="1">
      <alignment horizontal="center" vertical="center"/>
    </xf>
    <xf numFmtId="0" fontId="96" fillId="31" borderId="0" xfId="0" applyFont="1" applyFill="1" applyAlignment="1" applyProtection="1">
      <alignment horizontal="center" vertical="center"/>
      <protection locked="0"/>
    </xf>
    <xf numFmtId="0" fontId="97" fillId="31" borderId="0" xfId="0" applyFont="1" applyFill="1" applyAlignment="1">
      <alignment horizontal="left" vertical="center"/>
    </xf>
    <xf numFmtId="0" fontId="96" fillId="30" borderId="5" xfId="0" applyFont="1" applyFill="1" applyBorder="1" applyAlignment="1">
      <alignment vertical="center"/>
    </xf>
    <xf numFmtId="0" fontId="96" fillId="30" borderId="0" xfId="0" applyFont="1" applyFill="1" applyAlignment="1">
      <alignment vertical="center"/>
    </xf>
    <xf numFmtId="0" fontId="96" fillId="30" borderId="0" xfId="0" applyFont="1" applyFill="1" applyAlignment="1">
      <alignment horizontal="center" vertical="center"/>
    </xf>
    <xf numFmtId="0" fontId="96" fillId="30" borderId="0" xfId="0" applyFont="1" applyFill="1" applyAlignment="1" applyProtection="1">
      <alignment horizontal="center" vertical="center"/>
      <protection locked="0"/>
    </xf>
    <xf numFmtId="0" fontId="97" fillId="30" borderId="0" xfId="0" applyFont="1" applyFill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55" fillId="0" borderId="0" xfId="0" applyFont="1" applyAlignment="1">
      <alignment horizontal="center" vertical="center" wrapText="1"/>
    </xf>
    <xf numFmtId="0" fontId="55" fillId="33" borderId="1" xfId="0" applyFont="1" applyFill="1" applyBorder="1" applyAlignment="1">
      <alignment horizontal="left" vertical="center"/>
    </xf>
    <xf numFmtId="0" fontId="7" fillId="33" borderId="1" xfId="0" applyFont="1" applyFill="1" applyBorder="1" applyAlignment="1">
      <alignment horizontal="left" vertical="center"/>
    </xf>
    <xf numFmtId="0" fontId="109" fillId="33" borderId="1" xfId="0" applyFont="1" applyFill="1" applyBorder="1" applyAlignment="1">
      <alignment horizontal="center" vertical="center" wrapText="1"/>
    </xf>
    <xf numFmtId="0" fontId="5" fillId="33" borderId="1" xfId="0" applyFont="1" applyFill="1" applyBorder="1" applyAlignment="1">
      <alignment horizontal="center" vertical="center" wrapText="1"/>
    </xf>
    <xf numFmtId="0" fontId="89" fillId="0" borderId="1" xfId="0" applyFont="1" applyBorder="1" applyAlignment="1">
      <alignment horizontal="left" vertical="center"/>
    </xf>
    <xf numFmtId="0" fontId="89" fillId="6" borderId="1" xfId="0" applyFont="1" applyFill="1" applyBorder="1" applyAlignment="1">
      <alignment horizontal="left" vertical="center"/>
    </xf>
    <xf numFmtId="0" fontId="108" fillId="6" borderId="1" xfId="0" applyFont="1" applyFill="1" applyBorder="1" applyAlignment="1">
      <alignment horizontal="center" vertical="center" wrapText="1"/>
    </xf>
    <xf numFmtId="0" fontId="89" fillId="6" borderId="1" xfId="0" applyFont="1" applyFill="1" applyBorder="1" applyAlignment="1">
      <alignment horizontal="center" vertical="center" wrapText="1"/>
    </xf>
    <xf numFmtId="0" fontId="154" fillId="6" borderId="1" xfId="0" applyFont="1" applyFill="1" applyBorder="1" applyAlignment="1">
      <alignment horizontal="center" vertical="center" wrapText="1"/>
    </xf>
    <xf numFmtId="0" fontId="83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9" fontId="90" fillId="0" borderId="1" xfId="4" applyFont="1" applyFill="1" applyBorder="1" applyAlignment="1">
      <alignment horizontal="left" vertical="center" wrapText="1"/>
    </xf>
    <xf numFmtId="1" fontId="69" fillId="2" borderId="0" xfId="0" applyNumberFormat="1" applyFont="1" applyFill="1" applyAlignment="1">
      <alignment horizontal="center" vertical="center"/>
    </xf>
    <xf numFmtId="0" fontId="55" fillId="0" borderId="4" xfId="0" applyFont="1" applyBorder="1" applyAlignment="1">
      <alignment vertical="center" wrapText="1"/>
    </xf>
    <xf numFmtId="9" fontId="85" fillId="10" borderId="0" xfId="4" applyFont="1" applyFill="1" applyBorder="1" applyAlignment="1">
      <alignment horizontal="left" vertical="center"/>
    </xf>
    <xf numFmtId="9" fontId="78" fillId="16" borderId="0" xfId="4" applyFont="1" applyFill="1" applyBorder="1" applyAlignment="1">
      <alignment horizontal="left" vertical="center"/>
    </xf>
    <xf numFmtId="9" fontId="96" fillId="7" borderId="0" xfId="4" applyFont="1" applyFill="1" applyBorder="1" applyAlignment="1">
      <alignment horizontal="left" vertical="center"/>
    </xf>
    <xf numFmtId="9" fontId="78" fillId="8" borderId="15" xfId="4" applyFont="1" applyFill="1" applyBorder="1" applyAlignment="1">
      <alignment horizontal="left" vertical="center"/>
    </xf>
    <xf numFmtId="0" fontId="105" fillId="18" borderId="15" xfId="0" applyFont="1" applyFill="1" applyBorder="1" applyAlignment="1">
      <alignment horizontal="left" vertical="center"/>
    </xf>
    <xf numFmtId="9" fontId="24" fillId="9" borderId="15" xfId="4" applyFont="1" applyFill="1" applyBorder="1" applyAlignment="1">
      <alignment horizontal="left" vertical="center"/>
    </xf>
    <xf numFmtId="9" fontId="16" fillId="11" borderId="15" xfId="4" applyFont="1" applyFill="1" applyBorder="1" applyAlignment="1">
      <alignment horizontal="left" vertical="center" wrapText="1"/>
    </xf>
    <xf numFmtId="9" fontId="30" fillId="4" borderId="15" xfId="4" applyFont="1" applyFill="1" applyBorder="1" applyAlignment="1">
      <alignment horizontal="left" vertical="center"/>
    </xf>
    <xf numFmtId="9" fontId="114" fillId="5" borderId="0" xfId="4" applyFont="1" applyFill="1" applyBorder="1" applyAlignment="1">
      <alignment horizontal="left" vertical="center"/>
    </xf>
    <xf numFmtId="9" fontId="78" fillId="19" borderId="0" xfId="4" applyFont="1" applyFill="1" applyBorder="1" applyAlignment="1">
      <alignment horizontal="left" vertical="center"/>
    </xf>
    <xf numFmtId="9" fontId="78" fillId="19" borderId="15" xfId="4" applyFont="1" applyFill="1" applyBorder="1" applyAlignment="1">
      <alignment vertical="center"/>
    </xf>
    <xf numFmtId="9" fontId="81" fillId="19" borderId="0" xfId="4" applyFont="1" applyFill="1" applyBorder="1" applyAlignment="1">
      <alignment horizontal="left" vertical="center"/>
    </xf>
    <xf numFmtId="9" fontId="81" fillId="4" borderId="0" xfId="4" applyFont="1" applyFill="1" applyBorder="1" applyAlignment="1">
      <alignment horizontal="left" vertical="center"/>
    </xf>
    <xf numFmtId="9" fontId="127" fillId="13" borderId="15" xfId="4" applyFont="1" applyFill="1" applyBorder="1" applyAlignment="1">
      <alignment horizontal="left" vertical="center" wrapText="1"/>
    </xf>
    <xf numFmtId="9" fontId="78" fillId="4" borderId="15" xfId="4" applyFont="1" applyFill="1" applyBorder="1" applyAlignment="1">
      <alignment horizontal="left" vertical="center" wrapText="1"/>
    </xf>
    <xf numFmtId="0" fontId="131" fillId="34" borderId="6" xfId="0" applyFont="1" applyFill="1" applyBorder="1" applyAlignment="1">
      <alignment vertical="center"/>
    </xf>
    <xf numFmtId="0" fontId="96" fillId="34" borderId="7" xfId="0" applyFont="1" applyFill="1" applyBorder="1" applyAlignment="1">
      <alignment vertical="center"/>
    </xf>
    <xf numFmtId="0" fontId="96" fillId="34" borderId="7" xfId="0" applyFont="1" applyFill="1" applyBorder="1" applyAlignment="1">
      <alignment vertical="center" wrapText="1"/>
    </xf>
    <xf numFmtId="0" fontId="96" fillId="34" borderId="7" xfId="0" applyFont="1" applyFill="1" applyBorder="1" applyAlignment="1" applyProtection="1">
      <alignment vertical="center" wrapText="1"/>
      <protection locked="0"/>
    </xf>
    <xf numFmtId="0" fontId="97" fillId="34" borderId="0" xfId="0" applyFont="1" applyFill="1" applyAlignment="1">
      <alignment vertical="center"/>
    </xf>
    <xf numFmtId="0" fontId="166" fillId="34" borderId="0" xfId="0" applyFont="1" applyFill="1" applyAlignment="1">
      <alignment vertical="center"/>
    </xf>
    <xf numFmtId="0" fontId="7" fillId="35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2" fontId="0" fillId="0" borderId="0" xfId="0" applyNumberFormat="1" applyAlignment="1">
      <alignment vertical="center"/>
    </xf>
    <xf numFmtId="9" fontId="85" fillId="16" borderId="1" xfId="4" applyFont="1" applyFill="1" applyBorder="1" applyAlignment="1">
      <alignment horizontal="left" vertical="center"/>
    </xf>
    <xf numFmtId="0" fontId="148" fillId="20" borderId="15" xfId="4" applyNumberFormat="1" applyFont="1" applyFill="1" applyBorder="1" applyAlignment="1">
      <alignment horizontal="left" vertical="center"/>
    </xf>
    <xf numFmtId="9" fontId="37" fillId="10" borderId="15" xfId="4" applyFont="1" applyFill="1" applyBorder="1" applyAlignment="1">
      <alignment horizontal="left" vertical="center"/>
    </xf>
    <xf numFmtId="9" fontId="78" fillId="3" borderId="15" xfId="4" applyFont="1" applyFill="1" applyBorder="1" applyAlignment="1">
      <alignment horizontal="left" vertical="top"/>
    </xf>
    <xf numFmtId="9" fontId="78" fillId="4" borderId="0" xfId="4" applyFont="1" applyFill="1" applyBorder="1" applyAlignment="1">
      <alignment horizontal="left" vertical="top"/>
    </xf>
    <xf numFmtId="0" fontId="46" fillId="2" borderId="25" xfId="0" applyFont="1" applyFill="1" applyBorder="1" applyAlignment="1">
      <alignment horizontal="center"/>
    </xf>
    <xf numFmtId="0" fontId="46" fillId="2" borderId="26" xfId="0" applyFont="1" applyFill="1" applyBorder="1" applyAlignment="1">
      <alignment horizontal="center"/>
    </xf>
    <xf numFmtId="0" fontId="46" fillId="2" borderId="27" xfId="0" applyFont="1" applyFill="1" applyBorder="1" applyAlignment="1">
      <alignment horizontal="center"/>
    </xf>
  </cellXfs>
  <cellStyles count="9">
    <cellStyle name="Comma" xfId="7"/>
    <cellStyle name="Обычный" xfId="0" builtinId="0"/>
    <cellStyle name="Обычный 2" xfId="1"/>
    <cellStyle name="Обычный 2 2" xfId="3"/>
    <cellStyle name="Обычный 2 4" xfId="6"/>
    <cellStyle name="Процентный 2 3 2" xfId="4"/>
    <cellStyle name="Финансовый 2 2" xfId="2"/>
    <cellStyle name="Финансовый 2 2 17" xfId="8"/>
    <cellStyle name="Финансовый 2 2 2 3" xfId="5"/>
  </cellStyles>
  <dxfs count="1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3578543</xdr:colOff>
      <xdr:row>34</xdr:row>
      <xdr:rowOff>36072</xdr:rowOff>
    </xdr:from>
    <xdr:ext cx="743813" cy="733425"/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49566441-3FB8-41F8-B4A4-F9B4D4AF2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247918">
          <a:off x="3934143" y="10799322"/>
          <a:ext cx="743813" cy="733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4283825</xdr:colOff>
      <xdr:row>34</xdr:row>
      <xdr:rowOff>111271</xdr:rowOff>
    </xdr:from>
    <xdr:ext cx="495124" cy="513477"/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53EFE973-4B5D-4AF7-9BE3-87A6CD25D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9425" y="10874521"/>
          <a:ext cx="495124" cy="51347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4817205</xdr:colOff>
      <xdr:row>34</xdr:row>
      <xdr:rowOff>84136</xdr:rowOff>
    </xdr:from>
    <xdr:ext cx="500006" cy="556201"/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D275BFAB-3B67-4092-8EB1-6545D076F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805" y="10847386"/>
          <a:ext cx="500006" cy="5562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191000</xdr:colOff>
      <xdr:row>35</xdr:row>
      <xdr:rowOff>246880</xdr:rowOff>
    </xdr:from>
    <xdr:to>
      <xdr:col>1</xdr:col>
      <xdr:colOff>2598166</xdr:colOff>
      <xdr:row>35</xdr:row>
      <xdr:rowOff>882650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37268D7A-69E9-42D5-8AA9-61D5EC017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00" y="11676880"/>
          <a:ext cx="2772291" cy="638945"/>
        </a:xfrm>
        <a:prstGeom prst="rect">
          <a:avLst/>
        </a:prstGeom>
      </xdr:spPr>
    </xdr:pic>
    <xdr:clientData/>
  </xdr:twoCellAnchor>
  <xdr:twoCellAnchor editAs="oneCell">
    <xdr:from>
      <xdr:col>2</xdr:col>
      <xdr:colOff>4188885</xdr:colOff>
      <xdr:row>6</xdr:row>
      <xdr:rowOff>106912</xdr:rowOff>
    </xdr:from>
    <xdr:to>
      <xdr:col>5</xdr:col>
      <xdr:colOff>597536</xdr:colOff>
      <xdr:row>11</xdr:row>
      <xdr:rowOff>74816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6ECDA156-5061-420A-8290-FBA501FEB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5502" t="24473" r="8613" b="24117"/>
        <a:stretch/>
      </xdr:blipFill>
      <xdr:spPr>
        <a:xfrm>
          <a:off x="9846735" y="1961112"/>
          <a:ext cx="4797001" cy="1872904"/>
        </a:xfrm>
        <a:prstGeom prst="rect">
          <a:avLst/>
        </a:prstGeom>
      </xdr:spPr>
    </xdr:pic>
    <xdr:clientData/>
  </xdr:twoCellAnchor>
  <xdr:oneCellAnchor>
    <xdr:from>
      <xdr:col>1</xdr:col>
      <xdr:colOff>3578543</xdr:colOff>
      <xdr:row>34</xdr:row>
      <xdr:rowOff>36072</xdr:rowOff>
    </xdr:from>
    <xdr:ext cx="743813" cy="733425"/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3780C033-8FB1-41C9-AF16-8460FA99F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247918">
          <a:off x="3940493" y="10799322"/>
          <a:ext cx="743813" cy="733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4283825</xdr:colOff>
      <xdr:row>34</xdr:row>
      <xdr:rowOff>111271</xdr:rowOff>
    </xdr:from>
    <xdr:ext cx="495124" cy="513477"/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43C10C5A-7670-4A64-9984-8CFDC8D2F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775" y="10874521"/>
          <a:ext cx="495124" cy="51347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4817205</xdr:colOff>
      <xdr:row>34</xdr:row>
      <xdr:rowOff>84136</xdr:rowOff>
    </xdr:from>
    <xdr:ext cx="500006" cy="556201"/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C5366A10-780F-46E9-B6BE-CC5189A6A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155" y="10847386"/>
          <a:ext cx="500006" cy="5562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191000</xdr:colOff>
      <xdr:row>35</xdr:row>
      <xdr:rowOff>246880</xdr:rowOff>
    </xdr:from>
    <xdr:to>
      <xdr:col>1</xdr:col>
      <xdr:colOff>2605151</xdr:colOff>
      <xdr:row>35</xdr:row>
      <xdr:rowOff>878205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34F83889-B648-4C39-A31B-024FE12ED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00" y="11676880"/>
          <a:ext cx="2782451" cy="631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AC618"/>
  <sheetViews>
    <sheetView showGridLines="0" tabSelected="1" topLeftCell="A590" zoomScale="55" zoomScaleNormal="55" workbookViewId="0">
      <selection activeCell="O597" sqref="O597"/>
    </sheetView>
  </sheetViews>
  <sheetFormatPr defaultColWidth="23.42578125" defaultRowHeight="20.25" outlineLevelRow="1" outlineLevelCol="1"/>
  <cols>
    <col min="1" max="1" width="5.140625" style="36" customWidth="1"/>
    <col min="2" max="2" width="75.85546875" style="14" customWidth="1" collapsed="1"/>
    <col min="3" max="3" width="86.42578125" style="15" customWidth="1"/>
    <col min="4" max="4" width="21.140625" style="52" customWidth="1"/>
    <col min="5" max="5" width="12.5703125" style="14" customWidth="1"/>
    <col min="6" max="6" width="14.5703125" style="14" customWidth="1"/>
    <col min="7" max="7" width="14.42578125" style="17" customWidth="1"/>
    <col min="8" max="9" width="8.5703125" style="14" customWidth="1"/>
    <col min="10" max="12" width="8.5703125" style="15" customWidth="1"/>
    <col min="13" max="13" width="14.140625" style="667" customWidth="1"/>
    <col min="14" max="14" width="14.140625" style="667" customWidth="1" outlineLevel="1"/>
    <col min="15" max="15" width="14.140625" style="147" customWidth="1" outlineLevel="1"/>
    <col min="16" max="16" width="19.42578125" style="147" customWidth="1" outlineLevel="1"/>
    <col min="17" max="17" width="22.42578125" style="92" customWidth="1" outlineLevel="1"/>
    <col min="18" max="18" width="22.7109375" style="93" customWidth="1" outlineLevel="1"/>
    <col min="19" max="19" width="47.42578125" style="24" customWidth="1" outlineLevel="1"/>
    <col min="20" max="20" width="24.5703125" style="25" customWidth="1" outlineLevel="1"/>
    <col min="21" max="22" width="19.42578125" style="25" customWidth="1" outlineLevel="1"/>
    <col min="23" max="23" width="17.5703125" style="25" customWidth="1" outlineLevel="1"/>
    <col min="24" max="24" width="33.42578125" style="26" customWidth="1"/>
    <col min="25" max="25" width="69.42578125" style="27" customWidth="1"/>
    <col min="26" max="26" width="36.42578125" style="27" customWidth="1"/>
    <col min="27" max="27" width="36.42578125" style="27" bestFit="1" customWidth="1"/>
  </cols>
  <sheetData>
    <row r="1" spans="1:25" s="672" customFormat="1" ht="46.5" hidden="1" customHeight="1" outlineLevel="1">
      <c r="A1" s="1" t="s">
        <v>0</v>
      </c>
      <c r="B1" s="2" t="s">
        <v>1</v>
      </c>
      <c r="C1" s="3" t="str">
        <f ca="1">IFERROR(VLOOKUP($M$1,INDIRECT("sys!$A:$C"),2,0),"выбрать сектор в столбце M")</f>
        <v>выбрать сектор в столбце M</v>
      </c>
      <c r="D1" s="4" t="s">
        <v>2</v>
      </c>
      <c r="E1" s="5" t="str">
        <f>IFERROR(RIGHT(O1,9)*1,"выбрать клиента в столбце O")</f>
        <v>выбрать клиента в столбце O</v>
      </c>
      <c r="F1" s="669"/>
      <c r="G1" s="670"/>
      <c r="H1" s="671"/>
      <c r="I1" s="671"/>
      <c r="J1" s="671"/>
      <c r="K1" s="671"/>
      <c r="L1" s="6" t="s">
        <v>3</v>
      </c>
      <c r="M1" s="7"/>
      <c r="N1" s="8" t="s">
        <v>4</v>
      </c>
      <c r="O1" s="9"/>
      <c r="Q1" s="673"/>
      <c r="R1" s="674"/>
      <c r="S1" s="675"/>
      <c r="T1" s="676">
        <v>0.2</v>
      </c>
      <c r="U1" s="677"/>
      <c r="V1" s="677"/>
      <c r="W1" s="677"/>
      <c r="X1" s="678"/>
      <c r="Y1" s="676"/>
    </row>
    <row r="2" spans="1:25" ht="30" collapsed="1">
      <c r="A2" s="13" t="s">
        <v>1843</v>
      </c>
      <c r="D2" s="16" t="s">
        <v>5</v>
      </c>
      <c r="H2" s="18"/>
      <c r="I2" s="18"/>
      <c r="J2" s="19"/>
      <c r="K2" s="19"/>
      <c r="L2" s="19"/>
      <c r="M2" s="20"/>
      <c r="N2" s="21"/>
      <c r="O2" s="18"/>
      <c r="P2" s="19"/>
      <c r="Q2" s="22"/>
      <c r="R2" s="23"/>
    </row>
    <row r="3" spans="1:25" ht="30" customHeight="1">
      <c r="A3" s="13"/>
      <c r="D3" s="16"/>
      <c r="H3" s="18"/>
      <c r="I3" s="18"/>
      <c r="J3" s="19"/>
      <c r="K3" s="19"/>
      <c r="L3" s="19"/>
      <c r="M3" s="20"/>
      <c r="N3" s="21"/>
      <c r="O3" s="18"/>
      <c r="P3" s="19"/>
      <c r="Q3" s="22"/>
      <c r="R3" s="23"/>
    </row>
    <row r="4" spans="1:25" ht="30" customHeight="1">
      <c r="A4" s="13"/>
      <c r="D4" s="16"/>
      <c r="G4" s="28"/>
      <c r="H4" s="19"/>
      <c r="I4" s="19"/>
      <c r="J4" s="19"/>
      <c r="K4" s="19"/>
      <c r="L4" s="19"/>
      <c r="M4" s="20"/>
      <c r="N4" s="21"/>
      <c r="O4" s="18"/>
      <c r="P4" s="19" t="s">
        <v>52</v>
      </c>
      <c r="Q4" s="22"/>
      <c r="R4" s="23"/>
    </row>
    <row r="5" spans="1:25" ht="30" customHeight="1">
      <c r="A5" s="29"/>
      <c r="B5" s="30"/>
      <c r="C5" s="31"/>
      <c r="D5" s="32"/>
      <c r="E5" s="30"/>
      <c r="F5" s="30"/>
      <c r="G5" s="54"/>
      <c r="H5" s="54"/>
      <c r="I5" s="54"/>
      <c r="J5" s="54"/>
      <c r="K5" s="54"/>
      <c r="L5" s="54"/>
      <c r="M5" s="54"/>
      <c r="N5" s="54"/>
      <c r="O5" s="54"/>
      <c r="P5" s="33" t="s">
        <v>6</v>
      </c>
      <c r="Q5" s="34"/>
      <c r="R5" s="35" t="s">
        <v>7</v>
      </c>
    </row>
    <row r="6" spans="1:25" ht="26.1" customHeight="1">
      <c r="B6" s="37"/>
      <c r="C6" s="37"/>
      <c r="D6" s="38" t="s">
        <v>1844</v>
      </c>
      <c r="G6" s="54"/>
      <c r="H6" s="54"/>
      <c r="I6" s="54"/>
      <c r="J6" s="54"/>
      <c r="K6" s="54"/>
      <c r="L6" s="54"/>
      <c r="M6" s="54"/>
      <c r="N6" s="54"/>
      <c r="O6" s="54"/>
      <c r="P6" s="39" t="s">
        <v>53</v>
      </c>
      <c r="Q6" s="40"/>
      <c r="R6" s="41">
        <v>0</v>
      </c>
    </row>
    <row r="7" spans="1:25" ht="30" customHeight="1">
      <c r="A7" s="36" t="s">
        <v>8</v>
      </c>
      <c r="B7" s="42"/>
      <c r="C7" s="43"/>
      <c r="D7" s="817" t="s">
        <v>54</v>
      </c>
      <c r="G7" s="54"/>
      <c r="H7" s="54"/>
      <c r="I7" s="54"/>
      <c r="J7" s="54"/>
      <c r="K7" s="54"/>
      <c r="L7" s="54"/>
      <c r="M7" s="54"/>
      <c r="N7" s="54"/>
      <c r="O7" s="54"/>
      <c r="P7" s="45" t="s">
        <v>56</v>
      </c>
      <c r="Q7" s="46"/>
      <c r="R7" s="47">
        <v>0</v>
      </c>
    </row>
    <row r="8" spans="1:25" ht="30" customHeight="1">
      <c r="B8" s="42"/>
      <c r="C8" s="43"/>
      <c r="D8" s="44"/>
      <c r="G8" s="54"/>
      <c r="H8" s="54"/>
      <c r="I8" s="54"/>
      <c r="J8" s="54"/>
      <c r="K8" s="54"/>
      <c r="L8" s="54"/>
      <c r="M8" s="54"/>
      <c r="N8" s="54"/>
      <c r="O8" s="54"/>
      <c r="P8" s="48" t="s">
        <v>58</v>
      </c>
      <c r="Q8" s="49"/>
      <c r="R8" s="50">
        <v>0</v>
      </c>
    </row>
    <row r="9" spans="1:25" ht="30" customHeight="1">
      <c r="A9" s="36" t="s">
        <v>9</v>
      </c>
      <c r="B9" s="51"/>
      <c r="C9" s="51"/>
      <c r="E9" s="53"/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6"/>
    </row>
    <row r="10" spans="1:25" ht="30" customHeight="1">
      <c r="B10" s="51"/>
      <c r="C10" s="51"/>
      <c r="E10" s="53"/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6"/>
    </row>
    <row r="11" spans="1:25" ht="30" customHeight="1">
      <c r="B11" s="51"/>
      <c r="C11" s="51"/>
      <c r="E11" s="53"/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6"/>
    </row>
    <row r="12" spans="1:25" ht="30" customHeight="1">
      <c r="B12" s="51"/>
      <c r="C12" s="51"/>
      <c r="E12" s="53"/>
      <c r="F12" s="53"/>
      <c r="G12" s="54"/>
      <c r="H12" s="54"/>
      <c r="I12" s="54"/>
      <c r="J12" s="54"/>
      <c r="K12" s="54"/>
      <c r="L12" s="54"/>
      <c r="M12" s="54"/>
      <c r="N12" s="54"/>
      <c r="O12" s="57"/>
      <c r="P12" s="54"/>
      <c r="Q12" s="55"/>
      <c r="R12" s="56"/>
    </row>
    <row r="13" spans="1:25" ht="30" customHeight="1">
      <c r="B13" s="51"/>
      <c r="C13" s="51"/>
      <c r="E13" s="53"/>
      <c r="F13" s="53"/>
      <c r="G13" s="54"/>
      <c r="H13" s="54"/>
      <c r="I13" s="54"/>
      <c r="J13" s="54"/>
      <c r="K13" s="54"/>
      <c r="L13" s="54"/>
      <c r="M13" s="54"/>
      <c r="N13" s="54"/>
      <c r="O13" s="57"/>
      <c r="P13" s="54"/>
      <c r="Q13" s="55"/>
      <c r="R13" s="56"/>
    </row>
    <row r="14" spans="1:25" ht="30" customHeight="1">
      <c r="B14" s="51"/>
      <c r="C14" s="51"/>
      <c r="E14" s="53"/>
      <c r="F14" s="53"/>
      <c r="G14" s="54"/>
      <c r="H14" s="54"/>
      <c r="I14" s="54"/>
      <c r="J14" s="54"/>
      <c r="K14" s="54"/>
      <c r="L14" s="54"/>
      <c r="M14" s="54"/>
      <c r="N14" s="54"/>
      <c r="O14" s="57"/>
      <c r="P14" s="54"/>
      <c r="Q14" s="55"/>
      <c r="R14" s="56"/>
    </row>
    <row r="15" spans="1:25" ht="30" customHeight="1">
      <c r="B15" s="51"/>
      <c r="C15" s="51"/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7"/>
      <c r="P15" s="54"/>
      <c r="Q15" s="55"/>
      <c r="R15" s="56"/>
    </row>
    <row r="16" spans="1:25" ht="25.35" customHeight="1" thickBot="1">
      <c r="A16" s="58" t="s">
        <v>10</v>
      </c>
      <c r="B16" s="59"/>
      <c r="C16" s="60"/>
      <c r="D16" s="61"/>
      <c r="E16" s="62"/>
      <c r="F16" s="59"/>
      <c r="G16" s="63"/>
      <c r="H16" s="59"/>
      <c r="I16" s="59"/>
      <c r="J16" s="60"/>
      <c r="K16" s="60"/>
      <c r="L16" s="60"/>
      <c r="M16" s="64"/>
      <c r="N16" s="65"/>
      <c r="O16" s="66"/>
      <c r="P16" s="67">
        <v>0</v>
      </c>
      <c r="Q16" s="67"/>
      <c r="R16" s="68"/>
    </row>
    <row r="17" spans="1:28" ht="17.25" customHeight="1">
      <c r="A17" s="69" t="s">
        <v>11</v>
      </c>
      <c r="B17" s="70"/>
      <c r="C17" s="71"/>
      <c r="D17" s="72"/>
      <c r="E17" s="73"/>
      <c r="F17" s="73"/>
      <c r="G17" s="74" t="s">
        <v>12</v>
      </c>
      <c r="H17" s="75"/>
      <c r="I17" s="75"/>
      <c r="J17" s="76"/>
      <c r="K17" s="76"/>
      <c r="L17" s="76"/>
      <c r="M17" s="77"/>
      <c r="N17" s="78"/>
      <c r="O17" s="79"/>
      <c r="P17" s="79"/>
      <c r="Q17" s="80"/>
      <c r="R17" s="81"/>
    </row>
    <row r="18" spans="1:28" ht="17.25" customHeight="1">
      <c r="A18" s="82" t="s">
        <v>65</v>
      </c>
      <c r="B18" s="83"/>
      <c r="C18" s="84"/>
      <c r="D18" s="85"/>
      <c r="E18" s="86"/>
      <c r="G18" s="87"/>
      <c r="H18" s="88"/>
      <c r="I18" s="88"/>
      <c r="J18" s="89"/>
      <c r="K18" s="89"/>
      <c r="L18" s="89"/>
      <c r="M18" s="90"/>
      <c r="N18" s="90"/>
      <c r="O18" s="91"/>
      <c r="P18" s="91"/>
    </row>
    <row r="19" spans="1:28" ht="17.25" customHeight="1">
      <c r="A19" s="94" t="s">
        <v>13</v>
      </c>
      <c r="B19" s="88"/>
      <c r="C19" s="95"/>
      <c r="D19" s="96">
        <v>2583177</v>
      </c>
      <c r="E19" s="88" t="s">
        <v>66</v>
      </c>
      <c r="F19" s="88"/>
      <c r="G19" s="87"/>
      <c r="H19" s="88"/>
      <c r="I19" s="88"/>
      <c r="J19" s="89"/>
      <c r="K19" s="89"/>
      <c r="L19" s="89"/>
      <c r="M19" s="90"/>
      <c r="N19" s="97"/>
      <c r="O19" s="91"/>
      <c r="P19" s="91"/>
    </row>
    <row r="20" spans="1:28" ht="17.25" customHeight="1">
      <c r="A20" s="94"/>
      <c r="B20" s="88"/>
      <c r="C20" s="95"/>
      <c r="D20" s="96"/>
      <c r="E20" s="88"/>
      <c r="F20" s="88"/>
      <c r="G20" s="87"/>
      <c r="H20" s="88"/>
      <c r="I20" s="88"/>
      <c r="J20" s="89"/>
      <c r="K20" s="89"/>
      <c r="L20" s="89"/>
      <c r="M20" s="90"/>
      <c r="N20" s="97"/>
      <c r="O20" s="91"/>
      <c r="P20" s="91"/>
    </row>
    <row r="21" spans="1:28" ht="6.75" customHeight="1">
      <c r="A21" s="94"/>
      <c r="B21" s="88"/>
      <c r="C21" s="95"/>
      <c r="D21" s="96"/>
      <c r="E21" s="88"/>
      <c r="F21" s="88"/>
      <c r="G21" s="87"/>
      <c r="H21" s="88"/>
      <c r="I21" s="88"/>
      <c r="J21" s="89"/>
      <c r="K21" s="89"/>
      <c r="L21" s="89"/>
      <c r="M21" s="90"/>
      <c r="N21" s="97"/>
      <c r="O21" s="91"/>
      <c r="P21" s="91"/>
    </row>
    <row r="22" spans="1:28" ht="16.5" customHeight="1">
      <c r="A22" s="94" t="s">
        <v>67</v>
      </c>
      <c r="B22" s="88"/>
      <c r="C22" s="95"/>
      <c r="D22" s="96">
        <v>2583191</v>
      </c>
      <c r="E22" s="88"/>
      <c r="F22" s="88"/>
      <c r="G22" s="98"/>
      <c r="H22" s="99"/>
      <c r="I22" s="99"/>
      <c r="J22" s="100"/>
      <c r="K22" s="100"/>
      <c r="L22" s="100"/>
      <c r="M22" s="101"/>
      <c r="N22" s="90"/>
      <c r="O22" s="91"/>
      <c r="P22" s="91"/>
    </row>
    <row r="23" spans="1:28" ht="16.5" customHeight="1">
      <c r="A23" s="94" t="s">
        <v>68</v>
      </c>
      <c r="B23" s="88"/>
      <c r="C23" s="95"/>
      <c r="D23" s="96">
        <v>7256331</v>
      </c>
      <c r="E23" s="88"/>
      <c r="F23" s="88"/>
      <c r="G23" s="87" t="s">
        <v>14</v>
      </c>
      <c r="H23" s="102"/>
      <c r="I23" s="102"/>
      <c r="J23" s="89"/>
      <c r="K23" s="89"/>
      <c r="L23" s="89"/>
      <c r="M23" s="101"/>
      <c r="N23" s="90">
        <f>0.7*600</f>
        <v>420</v>
      </c>
      <c r="O23" s="91">
        <f>0.7*720</f>
        <v>503.99999999999994</v>
      </c>
      <c r="P23" s="91"/>
    </row>
    <row r="24" spans="1:28" ht="21" thickBot="1">
      <c r="A24" s="103" t="s">
        <v>69</v>
      </c>
      <c r="B24" s="104"/>
      <c r="C24" s="105"/>
      <c r="D24" s="106" t="s">
        <v>70</v>
      </c>
      <c r="E24" s="104"/>
      <c r="F24" s="88"/>
      <c r="G24" s="87" t="s">
        <v>15</v>
      </c>
      <c r="H24" s="102"/>
      <c r="I24" s="102"/>
      <c r="J24" s="89"/>
      <c r="K24" s="89"/>
      <c r="L24" s="89"/>
      <c r="M24" s="101"/>
      <c r="N24" s="90"/>
      <c r="O24" s="91"/>
      <c r="P24" s="91"/>
    </row>
    <row r="25" spans="1:28" ht="21.75" thickTop="1" thickBot="1">
      <c r="A25" s="107" t="s">
        <v>16</v>
      </c>
      <c r="B25" s="108"/>
      <c r="C25" s="109"/>
      <c r="D25" s="110"/>
      <c r="E25" s="111"/>
      <c r="G25" s="112"/>
      <c r="H25" s="113"/>
      <c r="I25" s="113"/>
      <c r="J25" s="114"/>
      <c r="K25" s="114"/>
      <c r="L25" s="114"/>
      <c r="M25" s="115"/>
      <c r="N25" s="115"/>
      <c r="O25" s="116"/>
      <c r="P25" s="116"/>
      <c r="Q25" s="117"/>
      <c r="R25" s="118"/>
    </row>
    <row r="26" spans="1:28" ht="21" thickTop="1">
      <c r="A26" s="119" t="s">
        <v>17</v>
      </c>
      <c r="B26" s="120"/>
      <c r="C26" s="100"/>
      <c r="G26" s="121" t="s">
        <v>18</v>
      </c>
      <c r="J26" s="122"/>
      <c r="K26" s="122"/>
      <c r="L26" s="123"/>
      <c r="M26" s="90"/>
      <c r="N26" s="91"/>
      <c r="O26"/>
      <c r="P26" s="124"/>
      <c r="Q26" s="125"/>
      <c r="R26" s="126"/>
    </row>
    <row r="27" spans="1:28" ht="25.5" customHeight="1">
      <c r="A27" s="127"/>
      <c r="B27" s="99"/>
      <c r="C27" s="100"/>
      <c r="G27" s="128"/>
      <c r="H27" s="129"/>
      <c r="J27" s="130" t="s">
        <v>71</v>
      </c>
      <c r="K27" s="89"/>
      <c r="L27" s="131"/>
      <c r="M27" s="132"/>
      <c r="N27" s="91"/>
      <c r="O27" s="133"/>
      <c r="P27" s="134"/>
      <c r="Q27" s="135" t="s">
        <v>72</v>
      </c>
      <c r="R27" s="136"/>
      <c r="T27" s="137"/>
      <c r="X27" s="138"/>
      <c r="Y27" s="139"/>
      <c r="Z27" s="139"/>
      <c r="AA27" s="139"/>
    </row>
    <row r="28" spans="1:28" ht="14.25" customHeight="1" thickBot="1">
      <c r="A28" s="140" t="s">
        <v>19</v>
      </c>
      <c r="B28" s="141"/>
      <c r="C28" s="142"/>
      <c r="D28" s="110"/>
      <c r="E28" s="111"/>
      <c r="F28" s="111"/>
      <c r="G28" s="143"/>
      <c r="H28" s="144"/>
      <c r="I28" s="111"/>
      <c r="J28" s="105"/>
      <c r="K28" s="105"/>
      <c r="L28" s="145"/>
      <c r="M28" s="146"/>
      <c r="N28" s="147"/>
      <c r="O28"/>
      <c r="P28" s="124"/>
      <c r="Q28" s="148"/>
      <c r="R28" s="149"/>
    </row>
    <row r="29" spans="1:28" ht="16.5" thickTop="1">
      <c r="A29" s="150" t="s">
        <v>20</v>
      </c>
      <c r="B29" s="151"/>
      <c r="C29" s="152"/>
      <c r="D29" s="153"/>
      <c r="E29" s="154"/>
      <c r="F29" s="154"/>
      <c r="G29" s="155"/>
      <c r="H29" s="156"/>
      <c r="I29" s="156"/>
      <c r="J29" s="157"/>
      <c r="K29" s="157"/>
      <c r="L29" s="157"/>
      <c r="M29" s="158"/>
      <c r="N29" s="158"/>
      <c r="O29" s="159"/>
      <c r="P29" s="159"/>
      <c r="Q29" s="160"/>
      <c r="S29" s="161"/>
      <c r="T29" s="162"/>
      <c r="U29" s="162"/>
      <c r="V29" s="162"/>
      <c r="W29" s="162"/>
      <c r="X29" s="163"/>
      <c r="Y29" s="164"/>
      <c r="Z29" s="164"/>
      <c r="AA29" s="164"/>
    </row>
    <row r="30" spans="1:28" ht="20.100000000000001" customHeight="1" thickBot="1">
      <c r="A30" s="165"/>
      <c r="B30" s="102"/>
      <c r="C30" s="89"/>
      <c r="D30" s="96"/>
      <c r="E30" s="166"/>
      <c r="F30" s="166"/>
      <c r="G30" s="167"/>
      <c r="H30" s="88"/>
      <c r="I30" s="88"/>
      <c r="J30" s="95"/>
      <c r="K30" s="95"/>
      <c r="L30" s="95"/>
      <c r="M30" s="168"/>
      <c r="N30" s="168"/>
      <c r="O30" s="169"/>
      <c r="P30" s="169"/>
      <c r="Q30" s="170"/>
      <c r="S30" s="171"/>
      <c r="T30" s="172"/>
      <c r="U30" s="172"/>
      <c r="V30" s="172"/>
      <c r="W30" s="172"/>
      <c r="X30" s="173"/>
      <c r="Y30" s="174"/>
      <c r="Z30" s="174"/>
      <c r="AA30" s="174"/>
    </row>
    <row r="31" spans="1:28" ht="18.600000000000001" customHeight="1" thickBot="1">
      <c r="A31" s="175"/>
      <c r="B31" s="176"/>
      <c r="C31" s="177"/>
      <c r="D31" s="178"/>
      <c r="E31" s="179"/>
      <c r="F31" s="179"/>
      <c r="G31" s="180"/>
      <c r="H31" s="848" t="s">
        <v>21</v>
      </c>
      <c r="I31" s="849"/>
      <c r="J31" s="849"/>
      <c r="K31" s="849"/>
      <c r="L31" s="850"/>
      <c r="M31" s="181"/>
      <c r="N31" s="181"/>
      <c r="O31" s="182"/>
      <c r="P31" s="182"/>
      <c r="Q31" s="183"/>
      <c r="R31" s="184"/>
      <c r="S31" s="185"/>
      <c r="T31" s="186"/>
      <c r="U31" s="186"/>
      <c r="V31" s="186"/>
      <c r="W31" s="186"/>
      <c r="X31" s="187"/>
      <c r="Y31" s="188"/>
      <c r="Z31" s="188"/>
      <c r="AA31" s="189"/>
    </row>
    <row r="32" spans="1:28" ht="83.1" customHeight="1">
      <c r="A32" s="190"/>
      <c r="B32" s="191" t="s">
        <v>6</v>
      </c>
      <c r="C32" s="191" t="s">
        <v>22</v>
      </c>
      <c r="D32" s="192" t="s">
        <v>23</v>
      </c>
      <c r="E32" s="193" t="s">
        <v>24</v>
      </c>
      <c r="F32" s="193" t="s">
        <v>25</v>
      </c>
      <c r="G32" s="193" t="s">
        <v>26</v>
      </c>
      <c r="H32" s="193" t="s">
        <v>27</v>
      </c>
      <c r="I32" s="193" t="s">
        <v>28</v>
      </c>
      <c r="J32" s="194" t="s">
        <v>29</v>
      </c>
      <c r="K32" s="194" t="s">
        <v>30</v>
      </c>
      <c r="L32" s="194" t="s">
        <v>31</v>
      </c>
      <c r="M32" s="195" t="s">
        <v>73</v>
      </c>
      <c r="N32" s="195" t="s">
        <v>32</v>
      </c>
      <c r="O32" s="195" t="s">
        <v>33</v>
      </c>
      <c r="P32" s="195" t="s">
        <v>74</v>
      </c>
      <c r="Q32" s="195" t="s">
        <v>34</v>
      </c>
      <c r="R32" s="196" t="s">
        <v>35</v>
      </c>
      <c r="S32" s="197" t="s">
        <v>75</v>
      </c>
      <c r="T32" s="197" t="s">
        <v>36</v>
      </c>
      <c r="U32" s="197" t="s">
        <v>76</v>
      </c>
      <c r="V32" s="197" t="s">
        <v>37</v>
      </c>
      <c r="W32" s="197" t="s">
        <v>38</v>
      </c>
      <c r="X32" s="198" t="s">
        <v>39</v>
      </c>
      <c r="Y32" s="198" t="s">
        <v>40</v>
      </c>
      <c r="Z32" s="198" t="s">
        <v>41</v>
      </c>
      <c r="AA32" s="199" t="s">
        <v>42</v>
      </c>
      <c r="AB32" s="199"/>
    </row>
    <row r="33" spans="1:27" ht="34.5">
      <c r="A33" s="200" t="s">
        <v>77</v>
      </c>
      <c r="B33" s="201"/>
      <c r="C33" s="202"/>
      <c r="D33" s="201"/>
      <c r="E33" s="201"/>
      <c r="F33" s="201"/>
      <c r="G33" s="203"/>
      <c r="H33" s="201"/>
      <c r="I33" s="201"/>
      <c r="J33" s="201"/>
      <c r="K33" s="201"/>
      <c r="L33" s="201"/>
      <c r="M33" s="201"/>
      <c r="N33" s="201"/>
      <c r="O33" s="201"/>
      <c r="P33" s="201"/>
      <c r="Q33" s="204"/>
      <c r="R33" s="205"/>
      <c r="S33" s="206"/>
      <c r="T33" s="206"/>
      <c r="U33" s="206"/>
      <c r="V33" s="206"/>
      <c r="W33" s="206"/>
      <c r="X33" s="207"/>
      <c r="Y33" s="207"/>
      <c r="Z33" s="207"/>
      <c r="AA33" s="207"/>
    </row>
    <row r="34" spans="1:27" s="256" customFormat="1" ht="26.25">
      <c r="A34" s="682" t="s">
        <v>1155</v>
      </c>
      <c r="B34" s="683"/>
      <c r="C34" s="683"/>
      <c r="D34" s="210"/>
      <c r="E34" s="684"/>
      <c r="F34" s="685"/>
      <c r="G34" s="686"/>
      <c r="H34" s="687"/>
      <c r="I34" s="687"/>
      <c r="J34" s="687"/>
      <c r="K34" s="687"/>
      <c r="L34" s="687"/>
      <c r="M34" s="688"/>
      <c r="N34" s="689"/>
      <c r="O34" s="684"/>
      <c r="P34" s="684"/>
      <c r="Q34" s="684"/>
      <c r="R34" s="690"/>
      <c r="S34" s="691"/>
      <c r="T34" s="691"/>
      <c r="U34" s="691"/>
      <c r="V34" s="691"/>
      <c r="W34" s="691"/>
      <c r="X34" s="691"/>
      <c r="Y34" s="692"/>
      <c r="Z34" s="692"/>
      <c r="AA34" s="692"/>
    </row>
    <row r="35" spans="1:27" ht="52.5" customHeight="1">
      <c r="A35" s="266">
        <v>1</v>
      </c>
      <c r="B35" s="280" t="s">
        <v>1156</v>
      </c>
      <c r="C35" s="249" t="s">
        <v>1157</v>
      </c>
      <c r="D35" s="219" t="s">
        <v>1158</v>
      </c>
      <c r="E35" s="246">
        <v>1</v>
      </c>
      <c r="F35" s="221" t="str">
        <f>IF(ISERROR(IF(G35/E35=0,"",G35/E35))=TRUE,"",IF(G35/E35=0,"",G35/E35))</f>
        <v/>
      </c>
      <c r="G35" s="222"/>
      <c r="H35" s="223" t="s">
        <v>44</v>
      </c>
      <c r="I35" s="223">
        <v>0.22500000000000001</v>
      </c>
      <c r="J35" s="223">
        <v>20</v>
      </c>
      <c r="K35" s="223">
        <v>160</v>
      </c>
      <c r="L35" s="223">
        <v>480</v>
      </c>
      <c r="M35" s="224">
        <v>8923.3333333333339</v>
      </c>
      <c r="N35" s="225">
        <v>1784.6666666666667</v>
      </c>
      <c r="O35" s="226">
        <v>10708</v>
      </c>
      <c r="P35" s="397"/>
      <c r="Q35" s="228" t="str">
        <f>IF(ISERR(IF(O35*G35=0,"",O35*G35))=TRUE,"",IF(O35*G35=0,"",O35*G35))</f>
        <v/>
      </c>
      <c r="R35" s="229" t="s">
        <v>1159</v>
      </c>
      <c r="S35" s="230"/>
      <c r="T35" s="228" t="s">
        <v>45</v>
      </c>
      <c r="U35" s="228"/>
      <c r="V35" s="228">
        <f>IFERROR(G35*I35,"")</f>
        <v>0</v>
      </c>
      <c r="W35" s="228">
        <f>IFERROR(G35/L35,"")</f>
        <v>0</v>
      </c>
      <c r="X35" s="231"/>
      <c r="Y35" s="247" t="s">
        <v>970</v>
      </c>
      <c r="Z35" s="247"/>
      <c r="AA35" s="232" t="s">
        <v>1160</v>
      </c>
    </row>
    <row r="36" spans="1:27" ht="90.6" customHeight="1">
      <c r="A36" s="731"/>
      <c r="B36" s="732" t="s">
        <v>1831</v>
      </c>
      <c r="C36" s="733" t="s">
        <v>1291</v>
      </c>
      <c r="D36" s="734"/>
      <c r="E36" s="735"/>
      <c r="F36" s="736"/>
      <c r="G36" s="737"/>
      <c r="H36" s="738"/>
      <c r="I36" s="738"/>
      <c r="J36" s="738"/>
      <c r="K36" s="738"/>
      <c r="L36" s="738"/>
      <c r="M36" s="739"/>
      <c r="N36" s="740"/>
      <c r="O36" s="741"/>
      <c r="P36" s="742"/>
      <c r="Q36" s="743"/>
      <c r="R36" s="744"/>
      <c r="S36" s="745"/>
      <c r="T36" s="743"/>
      <c r="U36" s="743"/>
      <c r="V36" s="743"/>
      <c r="W36" s="743"/>
      <c r="X36" s="746"/>
      <c r="Y36" s="747"/>
      <c r="Z36" s="747"/>
      <c r="AA36" s="819"/>
    </row>
    <row r="37" spans="1:27" ht="24" customHeight="1">
      <c r="A37" s="266">
        <v>1</v>
      </c>
      <c r="B37" s="280" t="s">
        <v>1292</v>
      </c>
      <c r="C37" s="748"/>
      <c r="D37" s="219" t="s">
        <v>1294</v>
      </c>
      <c r="E37" s="246">
        <v>3</v>
      </c>
      <c r="F37" s="221" t="str">
        <f t="shared" ref="F37:F100" si="0">IF(ISERROR(IF(G37/E37=0,"",G37/E37))=TRUE,"",IF(G37/E37=0,"",G37/E37))</f>
        <v/>
      </c>
      <c r="G37" s="222"/>
      <c r="H37" s="223" t="s">
        <v>48</v>
      </c>
      <c r="I37" s="223">
        <v>7.8E-2</v>
      </c>
      <c r="J37" s="223">
        <v>60</v>
      </c>
      <c r="K37" s="223">
        <v>1140</v>
      </c>
      <c r="L37" s="223">
        <v>3420</v>
      </c>
      <c r="M37" s="224">
        <v>941.66666666666674</v>
      </c>
      <c r="N37" s="225">
        <v>188.33333333333331</v>
      </c>
      <c r="O37" s="226">
        <v>1130</v>
      </c>
      <c r="P37" s="397"/>
      <c r="Q37" s="228" t="str">
        <f t="shared" ref="Q37:Q100" si="1">IF(ISERR(IF(O37*G37=0,"",O37*G37))=TRUE,"",IF(O37*G37=0,"",O37*G37))</f>
        <v/>
      </c>
      <c r="R37" s="229" t="s">
        <v>1295</v>
      </c>
      <c r="S37" s="230" t="s">
        <v>1296</v>
      </c>
      <c r="T37" s="228" t="s">
        <v>45</v>
      </c>
      <c r="U37" s="228" t="s">
        <v>53</v>
      </c>
      <c r="V37" s="228">
        <f t="shared" ref="V37:V100" si="2">IFERROR(G37*I37,"")</f>
        <v>0</v>
      </c>
      <c r="W37" s="228">
        <f t="shared" ref="W37:W100" si="3">IFERROR(G37/L37,"")</f>
        <v>0</v>
      </c>
      <c r="X37" s="231"/>
      <c r="Y37" s="247" t="s">
        <v>970</v>
      </c>
      <c r="Z37" s="247"/>
      <c r="AA37" s="232" t="s">
        <v>1646</v>
      </c>
    </row>
    <row r="38" spans="1:27" ht="24" customHeight="1">
      <c r="A38" s="266">
        <v>2</v>
      </c>
      <c r="B38" s="280" t="s">
        <v>1297</v>
      </c>
      <c r="C38" s="748"/>
      <c r="D38" s="219" t="s">
        <v>1832</v>
      </c>
      <c r="E38" s="246">
        <v>3</v>
      </c>
      <c r="F38" s="221" t="str">
        <f t="shared" si="0"/>
        <v/>
      </c>
      <c r="G38" s="222"/>
      <c r="H38" s="223" t="s">
        <v>48</v>
      </c>
      <c r="I38" s="223">
        <v>7.8E-2</v>
      </c>
      <c r="J38" s="223">
        <v>60</v>
      </c>
      <c r="K38" s="223">
        <v>1140</v>
      </c>
      <c r="L38" s="223">
        <v>3420</v>
      </c>
      <c r="M38" s="224">
        <v>941.66666666666674</v>
      </c>
      <c r="N38" s="225">
        <v>188.33333333333331</v>
      </c>
      <c r="O38" s="226">
        <v>1130</v>
      </c>
      <c r="P38" s="397"/>
      <c r="Q38" s="228" t="str">
        <f t="shared" si="1"/>
        <v/>
      </c>
      <c r="R38" s="229" t="s">
        <v>1298</v>
      </c>
      <c r="S38" s="230" t="s">
        <v>1299</v>
      </c>
      <c r="T38" s="228" t="s">
        <v>45</v>
      </c>
      <c r="U38" s="228" t="s">
        <v>53</v>
      </c>
      <c r="V38" s="228">
        <f t="shared" si="2"/>
        <v>0</v>
      </c>
      <c r="W38" s="228">
        <f t="shared" si="3"/>
        <v>0</v>
      </c>
      <c r="X38" s="231"/>
      <c r="Y38" s="247" t="s">
        <v>970</v>
      </c>
      <c r="Z38" s="247"/>
      <c r="AA38" s="232" t="s">
        <v>1646</v>
      </c>
    </row>
    <row r="39" spans="1:27" ht="24" customHeight="1">
      <c r="A39" s="266">
        <v>3</v>
      </c>
      <c r="B39" s="280" t="s">
        <v>1300</v>
      </c>
      <c r="C39" s="748"/>
      <c r="D39" s="219" t="s">
        <v>1301</v>
      </c>
      <c r="E39" s="246">
        <v>3</v>
      </c>
      <c r="F39" s="221" t="str">
        <f t="shared" si="0"/>
        <v/>
      </c>
      <c r="G39" s="222"/>
      <c r="H39" s="223" t="s">
        <v>47</v>
      </c>
      <c r="I39" s="223">
        <v>7.8E-2</v>
      </c>
      <c r="J39" s="223">
        <v>60</v>
      </c>
      <c r="K39" s="223">
        <v>1140</v>
      </c>
      <c r="L39" s="223">
        <v>3420</v>
      </c>
      <c r="M39" s="224">
        <v>941.66666666666674</v>
      </c>
      <c r="N39" s="225">
        <v>188.33333333333331</v>
      </c>
      <c r="O39" s="226">
        <v>1130</v>
      </c>
      <c r="P39" s="397"/>
      <c r="Q39" s="228" t="str">
        <f t="shared" si="1"/>
        <v/>
      </c>
      <c r="R39" s="229" t="s">
        <v>1302</v>
      </c>
      <c r="S39" s="230" t="s">
        <v>1299</v>
      </c>
      <c r="T39" s="228" t="s">
        <v>45</v>
      </c>
      <c r="U39" s="228" t="s">
        <v>53</v>
      </c>
      <c r="V39" s="228">
        <f t="shared" si="2"/>
        <v>0</v>
      </c>
      <c r="W39" s="228">
        <f t="shared" si="3"/>
        <v>0</v>
      </c>
      <c r="X39" s="231"/>
      <c r="Y39" s="247" t="s">
        <v>970</v>
      </c>
      <c r="Z39" s="247"/>
      <c r="AA39" s="232" t="s">
        <v>1646</v>
      </c>
    </row>
    <row r="40" spans="1:27" ht="24" customHeight="1">
      <c r="A40" s="805">
        <v>4</v>
      </c>
      <c r="B40" s="806" t="s">
        <v>1777</v>
      </c>
      <c r="C40" s="807" t="s">
        <v>1293</v>
      </c>
      <c r="D40" s="808" t="s">
        <v>1778</v>
      </c>
      <c r="E40" s="246">
        <v>3</v>
      </c>
      <c r="F40" s="221" t="str">
        <f t="shared" si="0"/>
        <v/>
      </c>
      <c r="G40" s="222"/>
      <c r="H40" s="223" t="s">
        <v>44</v>
      </c>
      <c r="I40" s="223">
        <v>7.8E-2</v>
      </c>
      <c r="J40" s="223">
        <v>60</v>
      </c>
      <c r="K40" s="223">
        <v>1140</v>
      </c>
      <c r="L40" s="223">
        <v>3420</v>
      </c>
      <c r="M40" s="224">
        <v>941.66666666666674</v>
      </c>
      <c r="N40" s="225">
        <v>188.33333333333331</v>
      </c>
      <c r="O40" s="226">
        <v>1130</v>
      </c>
      <c r="P40" s="397"/>
      <c r="Q40" s="228" t="str">
        <f t="shared" si="1"/>
        <v/>
      </c>
      <c r="R40" s="229" t="s">
        <v>1779</v>
      </c>
      <c r="S40" s="230" t="s">
        <v>1780</v>
      </c>
      <c r="T40" s="228" t="s">
        <v>45</v>
      </c>
      <c r="U40" s="228"/>
      <c r="V40" s="228">
        <f t="shared" si="2"/>
        <v>0</v>
      </c>
      <c r="W40" s="228">
        <f t="shared" si="3"/>
        <v>0</v>
      </c>
      <c r="X40" s="231"/>
      <c r="Y40" s="247" t="s">
        <v>970</v>
      </c>
      <c r="Z40" s="247"/>
      <c r="AA40" s="232" t="s">
        <v>1646</v>
      </c>
    </row>
    <row r="41" spans="1:27" ht="24" customHeight="1">
      <c r="A41" s="266">
        <v>5</v>
      </c>
      <c r="B41" s="280" t="s">
        <v>1303</v>
      </c>
      <c r="C41" s="748"/>
      <c r="D41" s="219" t="s">
        <v>1833</v>
      </c>
      <c r="E41" s="246">
        <v>3</v>
      </c>
      <c r="F41" s="221" t="str">
        <f t="shared" si="0"/>
        <v/>
      </c>
      <c r="G41" s="222"/>
      <c r="H41" s="223" t="s">
        <v>44</v>
      </c>
      <c r="I41" s="223">
        <v>7.8E-2</v>
      </c>
      <c r="J41" s="223">
        <v>60</v>
      </c>
      <c r="K41" s="223">
        <v>1140</v>
      </c>
      <c r="L41" s="223">
        <v>3420</v>
      </c>
      <c r="M41" s="224">
        <v>941.66666666666674</v>
      </c>
      <c r="N41" s="225">
        <v>188.33333333333331</v>
      </c>
      <c r="O41" s="226">
        <v>1130</v>
      </c>
      <c r="P41" s="397"/>
      <c r="Q41" s="228" t="str">
        <f t="shared" si="1"/>
        <v/>
      </c>
      <c r="R41" s="229" t="s">
        <v>1304</v>
      </c>
      <c r="S41" s="230" t="s">
        <v>1480</v>
      </c>
      <c r="T41" s="228" t="s">
        <v>45</v>
      </c>
      <c r="U41" s="228" t="s">
        <v>53</v>
      </c>
      <c r="V41" s="228">
        <f t="shared" si="2"/>
        <v>0</v>
      </c>
      <c r="W41" s="228">
        <f t="shared" si="3"/>
        <v>0</v>
      </c>
      <c r="X41" s="231"/>
      <c r="Y41" s="247" t="s">
        <v>970</v>
      </c>
      <c r="Z41" s="247"/>
      <c r="AA41" s="232" t="s">
        <v>1646</v>
      </c>
    </row>
    <row r="42" spans="1:27" ht="24" customHeight="1">
      <c r="A42" s="266">
        <v>6</v>
      </c>
      <c r="B42" s="280" t="s">
        <v>1606</v>
      </c>
      <c r="C42" s="748"/>
      <c r="D42" s="219" t="s">
        <v>1607</v>
      </c>
      <c r="E42" s="246">
        <v>3</v>
      </c>
      <c r="F42" s="221" t="str">
        <f t="shared" si="0"/>
        <v/>
      </c>
      <c r="G42" s="222"/>
      <c r="H42" s="223" t="s">
        <v>48</v>
      </c>
      <c r="I42" s="223">
        <v>7.8E-2</v>
      </c>
      <c r="J42" s="223">
        <v>60</v>
      </c>
      <c r="K42" s="223">
        <v>1140</v>
      </c>
      <c r="L42" s="223">
        <v>3420</v>
      </c>
      <c r="M42" s="224">
        <v>941.66666666666674</v>
      </c>
      <c r="N42" s="225">
        <v>188.33333333333331</v>
      </c>
      <c r="O42" s="226">
        <v>1130</v>
      </c>
      <c r="P42" s="397"/>
      <c r="Q42" s="228" t="str">
        <f t="shared" si="1"/>
        <v/>
      </c>
      <c r="R42" s="229" t="s">
        <v>1608</v>
      </c>
      <c r="S42" s="230" t="s">
        <v>1299</v>
      </c>
      <c r="T42" s="228" t="s">
        <v>45</v>
      </c>
      <c r="U42" s="228" t="s">
        <v>53</v>
      </c>
      <c r="V42" s="228">
        <f t="shared" si="2"/>
        <v>0</v>
      </c>
      <c r="W42" s="228">
        <f t="shared" si="3"/>
        <v>0</v>
      </c>
      <c r="X42" s="231"/>
      <c r="Y42" s="247" t="s">
        <v>970</v>
      </c>
      <c r="Z42" s="247"/>
      <c r="AA42" s="232" t="s">
        <v>1646</v>
      </c>
    </row>
    <row r="43" spans="1:27" ht="24" customHeight="1">
      <c r="A43" s="805">
        <v>7</v>
      </c>
      <c r="B43" s="806" t="s">
        <v>1781</v>
      </c>
      <c r="C43" s="807" t="s">
        <v>1293</v>
      </c>
      <c r="D43" s="219" t="s">
        <v>1834</v>
      </c>
      <c r="E43" s="246">
        <v>3</v>
      </c>
      <c r="F43" s="221" t="str">
        <f t="shared" si="0"/>
        <v/>
      </c>
      <c r="G43" s="222"/>
      <c r="H43" s="223" t="s">
        <v>44</v>
      </c>
      <c r="I43" s="223">
        <v>7.8E-2</v>
      </c>
      <c r="J43" s="223">
        <v>60</v>
      </c>
      <c r="K43" s="223">
        <v>1140</v>
      </c>
      <c r="L43" s="223">
        <v>3420</v>
      </c>
      <c r="M43" s="224">
        <v>941.66666666666674</v>
      </c>
      <c r="N43" s="225">
        <v>188.33333333333331</v>
      </c>
      <c r="O43" s="226">
        <v>1130</v>
      </c>
      <c r="P43" s="397"/>
      <c r="Q43" s="228" t="str">
        <f t="shared" si="1"/>
        <v/>
      </c>
      <c r="R43" s="229" t="s">
        <v>1782</v>
      </c>
      <c r="S43" s="230" t="s">
        <v>1780</v>
      </c>
      <c r="T43" s="228" t="s">
        <v>45</v>
      </c>
      <c r="U43" s="228"/>
      <c r="V43" s="228">
        <f t="shared" si="2"/>
        <v>0</v>
      </c>
      <c r="W43" s="228">
        <f t="shared" si="3"/>
        <v>0</v>
      </c>
      <c r="X43" s="231"/>
      <c r="Y43" s="247" t="s">
        <v>970</v>
      </c>
      <c r="Z43" s="247"/>
      <c r="AA43" s="232" t="s">
        <v>1646</v>
      </c>
    </row>
    <row r="44" spans="1:27" ht="24" customHeight="1">
      <c r="A44" s="266">
        <v>8</v>
      </c>
      <c r="B44" s="280" t="s">
        <v>1305</v>
      </c>
      <c r="C44" s="748"/>
      <c r="D44" s="219" t="s">
        <v>1845</v>
      </c>
      <c r="E44" s="246">
        <v>3</v>
      </c>
      <c r="F44" s="221" t="str">
        <f t="shared" si="0"/>
        <v/>
      </c>
      <c r="G44" s="222"/>
      <c r="H44" s="223" t="s">
        <v>43</v>
      </c>
      <c r="I44" s="223">
        <v>7.8E-2</v>
      </c>
      <c r="J44" s="223">
        <v>60</v>
      </c>
      <c r="K44" s="223">
        <v>1140</v>
      </c>
      <c r="L44" s="223">
        <v>3420</v>
      </c>
      <c r="M44" s="224">
        <v>941.66666666666674</v>
      </c>
      <c r="N44" s="225">
        <v>188.33333333333331</v>
      </c>
      <c r="O44" s="226">
        <v>1130</v>
      </c>
      <c r="P44" s="397"/>
      <c r="Q44" s="228" t="str">
        <f t="shared" si="1"/>
        <v/>
      </c>
      <c r="R44" s="229" t="s">
        <v>1306</v>
      </c>
      <c r="S44" s="230" t="s">
        <v>1299</v>
      </c>
      <c r="T44" s="228" t="s">
        <v>45</v>
      </c>
      <c r="U44" s="228" t="s">
        <v>53</v>
      </c>
      <c r="V44" s="228">
        <f t="shared" si="2"/>
        <v>0</v>
      </c>
      <c r="W44" s="228">
        <f t="shared" si="3"/>
        <v>0</v>
      </c>
      <c r="X44" s="231" t="s">
        <v>1845</v>
      </c>
      <c r="Y44" s="247" t="s">
        <v>970</v>
      </c>
      <c r="Z44" s="247"/>
      <c r="AA44" s="232" t="s">
        <v>1646</v>
      </c>
    </row>
    <row r="45" spans="1:27" ht="24" customHeight="1">
      <c r="A45" s="266">
        <v>9</v>
      </c>
      <c r="B45" s="280" t="s">
        <v>1647</v>
      </c>
      <c r="C45" s="748"/>
      <c r="D45" s="219" t="s">
        <v>1648</v>
      </c>
      <c r="E45" s="246">
        <v>3</v>
      </c>
      <c r="F45" s="221" t="str">
        <f t="shared" si="0"/>
        <v/>
      </c>
      <c r="G45" s="222"/>
      <c r="H45" s="223" t="s">
        <v>43</v>
      </c>
      <c r="I45" s="223">
        <v>7.8E-2</v>
      </c>
      <c r="J45" s="223">
        <v>60</v>
      </c>
      <c r="K45" s="223">
        <v>1140</v>
      </c>
      <c r="L45" s="223">
        <v>3420</v>
      </c>
      <c r="M45" s="224">
        <v>941.66666666666674</v>
      </c>
      <c r="N45" s="225">
        <v>188.33333333333331</v>
      </c>
      <c r="O45" s="226">
        <v>1130</v>
      </c>
      <c r="P45" s="397"/>
      <c r="Q45" s="228" t="str">
        <f t="shared" si="1"/>
        <v/>
      </c>
      <c r="R45" s="229" t="s">
        <v>1649</v>
      </c>
      <c r="S45" s="230" t="s">
        <v>1299</v>
      </c>
      <c r="T45" s="228" t="s">
        <v>45</v>
      </c>
      <c r="U45" s="228" t="s">
        <v>53</v>
      </c>
      <c r="V45" s="228">
        <f t="shared" si="2"/>
        <v>0</v>
      </c>
      <c r="W45" s="228">
        <f t="shared" si="3"/>
        <v>0</v>
      </c>
      <c r="X45" s="231"/>
      <c r="Y45" s="247" t="s">
        <v>970</v>
      </c>
      <c r="Z45" s="247"/>
      <c r="AA45" s="232" t="s">
        <v>1646</v>
      </c>
    </row>
    <row r="46" spans="1:27" ht="24" customHeight="1">
      <c r="A46" s="266">
        <v>10</v>
      </c>
      <c r="B46" s="280" t="s">
        <v>1307</v>
      </c>
      <c r="C46" s="748"/>
      <c r="D46" s="219" t="s">
        <v>1308</v>
      </c>
      <c r="E46" s="246">
        <v>3</v>
      </c>
      <c r="F46" s="221" t="str">
        <f t="shared" si="0"/>
        <v/>
      </c>
      <c r="G46" s="222"/>
      <c r="H46" s="223" t="s">
        <v>44</v>
      </c>
      <c r="I46" s="223">
        <v>7.8E-2</v>
      </c>
      <c r="J46" s="223">
        <v>60</v>
      </c>
      <c r="K46" s="223">
        <v>1140</v>
      </c>
      <c r="L46" s="223">
        <v>3420</v>
      </c>
      <c r="M46" s="224">
        <v>941.66666666666674</v>
      </c>
      <c r="N46" s="225">
        <v>188.33333333333331</v>
      </c>
      <c r="O46" s="226">
        <v>1130</v>
      </c>
      <c r="P46" s="397"/>
      <c r="Q46" s="228" t="str">
        <f t="shared" si="1"/>
        <v/>
      </c>
      <c r="R46" s="229" t="s">
        <v>1309</v>
      </c>
      <c r="S46" s="230" t="s">
        <v>1310</v>
      </c>
      <c r="T46" s="228" t="s">
        <v>45</v>
      </c>
      <c r="U46" s="228" t="s">
        <v>53</v>
      </c>
      <c r="V46" s="228">
        <f t="shared" si="2"/>
        <v>0</v>
      </c>
      <c r="W46" s="228">
        <f t="shared" si="3"/>
        <v>0</v>
      </c>
      <c r="X46" s="231"/>
      <c r="Y46" s="247" t="s">
        <v>970</v>
      </c>
      <c r="Z46" s="247"/>
      <c r="AA46" s="232" t="s">
        <v>1646</v>
      </c>
    </row>
    <row r="47" spans="1:27" ht="24" customHeight="1">
      <c r="A47" s="805">
        <v>11</v>
      </c>
      <c r="B47" s="806" t="s">
        <v>1783</v>
      </c>
      <c r="C47" s="807" t="s">
        <v>1293</v>
      </c>
      <c r="D47" s="808" t="s">
        <v>1784</v>
      </c>
      <c r="E47" s="246">
        <v>3</v>
      </c>
      <c r="F47" s="221" t="str">
        <f t="shared" si="0"/>
        <v/>
      </c>
      <c r="G47" s="222"/>
      <c r="H47" s="223" t="s">
        <v>44</v>
      </c>
      <c r="I47" s="223">
        <v>7.8E-2</v>
      </c>
      <c r="J47" s="223">
        <v>60</v>
      </c>
      <c r="K47" s="223">
        <v>1140</v>
      </c>
      <c r="L47" s="223">
        <v>3420</v>
      </c>
      <c r="M47" s="224">
        <v>941.66666666666674</v>
      </c>
      <c r="N47" s="225">
        <v>188.33333333333331</v>
      </c>
      <c r="O47" s="226">
        <v>1130</v>
      </c>
      <c r="P47" s="397"/>
      <c r="Q47" s="228" t="str">
        <f t="shared" si="1"/>
        <v/>
      </c>
      <c r="R47" s="229" t="s">
        <v>1785</v>
      </c>
      <c r="S47" s="230" t="s">
        <v>1780</v>
      </c>
      <c r="T47" s="228" t="s">
        <v>45</v>
      </c>
      <c r="U47" s="228"/>
      <c r="V47" s="228">
        <f t="shared" si="2"/>
        <v>0</v>
      </c>
      <c r="W47" s="228">
        <f t="shared" si="3"/>
        <v>0</v>
      </c>
      <c r="X47" s="231"/>
      <c r="Y47" s="247" t="s">
        <v>970</v>
      </c>
      <c r="Z47" s="247"/>
      <c r="AA47" s="232" t="s">
        <v>1646</v>
      </c>
    </row>
    <row r="48" spans="1:27" ht="24" customHeight="1">
      <c r="A48" s="266">
        <v>12</v>
      </c>
      <c r="B48" s="280" t="s">
        <v>1481</v>
      </c>
      <c r="C48" s="748"/>
      <c r="D48" s="219" t="s">
        <v>1482</v>
      </c>
      <c r="E48" s="246">
        <v>3</v>
      </c>
      <c r="F48" s="221" t="str">
        <f t="shared" si="0"/>
        <v/>
      </c>
      <c r="G48" s="222"/>
      <c r="H48" s="223" t="s">
        <v>44</v>
      </c>
      <c r="I48" s="223">
        <v>7.8E-2</v>
      </c>
      <c r="J48" s="223">
        <v>60</v>
      </c>
      <c r="K48" s="223">
        <v>1140</v>
      </c>
      <c r="L48" s="223">
        <v>3420</v>
      </c>
      <c r="M48" s="224">
        <v>941.66666666666674</v>
      </c>
      <c r="N48" s="225">
        <v>188.33333333333331</v>
      </c>
      <c r="O48" s="226">
        <v>1130</v>
      </c>
      <c r="P48" s="397"/>
      <c r="Q48" s="228" t="str">
        <f t="shared" si="1"/>
        <v/>
      </c>
      <c r="R48" s="229" t="s">
        <v>1483</v>
      </c>
      <c r="S48" s="230" t="s">
        <v>1480</v>
      </c>
      <c r="T48" s="228" t="s">
        <v>45</v>
      </c>
      <c r="U48" s="228" t="s">
        <v>53</v>
      </c>
      <c r="V48" s="228">
        <f t="shared" si="2"/>
        <v>0</v>
      </c>
      <c r="W48" s="228">
        <f t="shared" si="3"/>
        <v>0</v>
      </c>
      <c r="X48" s="231"/>
      <c r="Y48" s="247" t="s">
        <v>970</v>
      </c>
      <c r="Z48" s="247"/>
      <c r="AA48" s="232" t="s">
        <v>1646</v>
      </c>
    </row>
    <row r="49" spans="1:27" ht="24" customHeight="1">
      <c r="A49" s="266">
        <v>13</v>
      </c>
      <c r="B49" s="280" t="s">
        <v>1311</v>
      </c>
      <c r="C49" s="748"/>
      <c r="D49" s="219" t="s">
        <v>1312</v>
      </c>
      <c r="E49" s="246">
        <v>3</v>
      </c>
      <c r="F49" s="221" t="str">
        <f t="shared" si="0"/>
        <v/>
      </c>
      <c r="G49" s="222"/>
      <c r="H49" s="223" t="s">
        <v>44</v>
      </c>
      <c r="I49" s="223">
        <v>7.8E-2</v>
      </c>
      <c r="J49" s="223">
        <v>60</v>
      </c>
      <c r="K49" s="223">
        <v>1140</v>
      </c>
      <c r="L49" s="223">
        <v>3420</v>
      </c>
      <c r="M49" s="224">
        <v>941.66666666666674</v>
      </c>
      <c r="N49" s="225">
        <v>188.33333333333331</v>
      </c>
      <c r="O49" s="226">
        <v>1130</v>
      </c>
      <c r="P49" s="397"/>
      <c r="Q49" s="228" t="str">
        <f t="shared" si="1"/>
        <v/>
      </c>
      <c r="R49" s="229" t="s">
        <v>1313</v>
      </c>
      <c r="S49" s="230" t="s">
        <v>1296</v>
      </c>
      <c r="T49" s="228" t="s">
        <v>45</v>
      </c>
      <c r="U49" s="228" t="s">
        <v>53</v>
      </c>
      <c r="V49" s="228">
        <f t="shared" si="2"/>
        <v>0</v>
      </c>
      <c r="W49" s="228">
        <f t="shared" si="3"/>
        <v>0</v>
      </c>
      <c r="X49" s="231"/>
      <c r="Y49" s="247" t="s">
        <v>970</v>
      </c>
      <c r="Z49" s="247"/>
      <c r="AA49" s="232" t="s">
        <v>1646</v>
      </c>
    </row>
    <row r="50" spans="1:27" ht="24" customHeight="1">
      <c r="A50" s="266">
        <v>14</v>
      </c>
      <c r="B50" s="280" t="s">
        <v>1484</v>
      </c>
      <c r="C50" s="748"/>
      <c r="D50" s="219" t="s">
        <v>1485</v>
      </c>
      <c r="E50" s="246">
        <v>3</v>
      </c>
      <c r="F50" s="221" t="str">
        <f t="shared" si="0"/>
        <v/>
      </c>
      <c r="G50" s="222"/>
      <c r="H50" s="223" t="s">
        <v>44</v>
      </c>
      <c r="I50" s="223">
        <v>7.8E-2</v>
      </c>
      <c r="J50" s="223">
        <v>60</v>
      </c>
      <c r="K50" s="223">
        <v>1140</v>
      </c>
      <c r="L50" s="223">
        <v>3420</v>
      </c>
      <c r="M50" s="224">
        <v>941.66666666666674</v>
      </c>
      <c r="N50" s="225">
        <v>188.33333333333331</v>
      </c>
      <c r="O50" s="226">
        <v>1130</v>
      </c>
      <c r="P50" s="397"/>
      <c r="Q50" s="228" t="str">
        <f t="shared" si="1"/>
        <v/>
      </c>
      <c r="R50" s="229" t="s">
        <v>1486</v>
      </c>
      <c r="S50" s="230" t="s">
        <v>1480</v>
      </c>
      <c r="T50" s="228" t="s">
        <v>45</v>
      </c>
      <c r="U50" s="228" t="s">
        <v>53</v>
      </c>
      <c r="V50" s="228">
        <f t="shared" si="2"/>
        <v>0</v>
      </c>
      <c r="W50" s="228">
        <f t="shared" si="3"/>
        <v>0</v>
      </c>
      <c r="X50" s="231"/>
      <c r="Y50" s="247" t="s">
        <v>970</v>
      </c>
      <c r="Z50" s="247"/>
      <c r="AA50" s="232" t="s">
        <v>1646</v>
      </c>
    </row>
    <row r="51" spans="1:27" ht="24" customHeight="1">
      <c r="A51" s="266">
        <v>15</v>
      </c>
      <c r="B51" s="280" t="s">
        <v>1487</v>
      </c>
      <c r="C51" s="748"/>
      <c r="D51" s="219" t="s">
        <v>1488</v>
      </c>
      <c r="E51" s="246">
        <v>3</v>
      </c>
      <c r="F51" s="221" t="str">
        <f t="shared" si="0"/>
        <v/>
      </c>
      <c r="G51" s="222"/>
      <c r="H51" s="223" t="s">
        <v>47</v>
      </c>
      <c r="I51" s="223">
        <v>7.8E-2</v>
      </c>
      <c r="J51" s="223">
        <v>60</v>
      </c>
      <c r="K51" s="223">
        <v>1140</v>
      </c>
      <c r="L51" s="223">
        <v>3420</v>
      </c>
      <c r="M51" s="224">
        <v>941.66666666666674</v>
      </c>
      <c r="N51" s="225">
        <v>188.33333333333331</v>
      </c>
      <c r="O51" s="226">
        <v>1130</v>
      </c>
      <c r="P51" s="397"/>
      <c r="Q51" s="228" t="str">
        <f t="shared" si="1"/>
        <v/>
      </c>
      <c r="R51" s="229" t="s">
        <v>1489</v>
      </c>
      <c r="S51" s="230" t="s">
        <v>1480</v>
      </c>
      <c r="T51" s="228" t="s">
        <v>45</v>
      </c>
      <c r="U51" s="228" t="s">
        <v>53</v>
      </c>
      <c r="V51" s="228">
        <f t="shared" si="2"/>
        <v>0</v>
      </c>
      <c r="W51" s="228">
        <f t="shared" si="3"/>
        <v>0</v>
      </c>
      <c r="X51" s="231"/>
      <c r="Y51" s="247" t="s">
        <v>970</v>
      </c>
      <c r="Z51" s="247"/>
      <c r="AA51" s="232" t="s">
        <v>1646</v>
      </c>
    </row>
    <row r="52" spans="1:27" ht="24" customHeight="1">
      <c r="A52" s="266">
        <v>16</v>
      </c>
      <c r="B52" s="280" t="s">
        <v>1314</v>
      </c>
      <c r="C52" s="748"/>
      <c r="D52" s="219" t="s">
        <v>1315</v>
      </c>
      <c r="E52" s="246">
        <v>3</v>
      </c>
      <c r="F52" s="221" t="str">
        <f t="shared" si="0"/>
        <v/>
      </c>
      <c r="G52" s="222"/>
      <c r="H52" s="223" t="s">
        <v>47</v>
      </c>
      <c r="I52" s="223">
        <v>7.8E-2</v>
      </c>
      <c r="J52" s="223">
        <v>60</v>
      </c>
      <c r="K52" s="223">
        <v>1140</v>
      </c>
      <c r="L52" s="223">
        <v>3420</v>
      </c>
      <c r="M52" s="224">
        <v>941.66666666666674</v>
      </c>
      <c r="N52" s="225">
        <v>188.33333333333331</v>
      </c>
      <c r="O52" s="226">
        <v>1130</v>
      </c>
      <c r="P52" s="397"/>
      <c r="Q52" s="228" t="str">
        <f t="shared" si="1"/>
        <v/>
      </c>
      <c r="R52" s="229" t="s">
        <v>1316</v>
      </c>
      <c r="S52" s="230" t="s">
        <v>1480</v>
      </c>
      <c r="T52" s="228" t="s">
        <v>45</v>
      </c>
      <c r="U52" s="228" t="s">
        <v>53</v>
      </c>
      <c r="V52" s="228">
        <f t="shared" si="2"/>
        <v>0</v>
      </c>
      <c r="W52" s="228">
        <f t="shared" si="3"/>
        <v>0</v>
      </c>
      <c r="X52" s="231"/>
      <c r="Y52" s="247" t="s">
        <v>970</v>
      </c>
      <c r="Z52" s="247"/>
      <c r="AA52" s="232" t="s">
        <v>1646</v>
      </c>
    </row>
    <row r="53" spans="1:27" ht="24" customHeight="1">
      <c r="A53" s="266">
        <v>17</v>
      </c>
      <c r="B53" s="280" t="s">
        <v>1490</v>
      </c>
      <c r="C53" s="748"/>
      <c r="D53" s="219" t="s">
        <v>1491</v>
      </c>
      <c r="E53" s="246">
        <v>3</v>
      </c>
      <c r="F53" s="221" t="str">
        <f t="shared" si="0"/>
        <v/>
      </c>
      <c r="G53" s="222"/>
      <c r="H53" s="223" t="s">
        <v>47</v>
      </c>
      <c r="I53" s="223">
        <v>7.8E-2</v>
      </c>
      <c r="J53" s="223">
        <v>60</v>
      </c>
      <c r="K53" s="223">
        <v>1140</v>
      </c>
      <c r="L53" s="223">
        <v>3420</v>
      </c>
      <c r="M53" s="224">
        <v>941.66666666666674</v>
      </c>
      <c r="N53" s="225">
        <v>188.33333333333331</v>
      </c>
      <c r="O53" s="226">
        <v>1130</v>
      </c>
      <c r="P53" s="397"/>
      <c r="Q53" s="228" t="str">
        <f t="shared" si="1"/>
        <v/>
      </c>
      <c r="R53" s="229" t="s">
        <v>1492</v>
      </c>
      <c r="S53" s="230" t="s">
        <v>1296</v>
      </c>
      <c r="T53" s="228" t="s">
        <v>45</v>
      </c>
      <c r="U53" s="228" t="s">
        <v>53</v>
      </c>
      <c r="V53" s="228">
        <f t="shared" si="2"/>
        <v>0</v>
      </c>
      <c r="W53" s="228">
        <f t="shared" si="3"/>
        <v>0</v>
      </c>
      <c r="X53" s="231"/>
      <c r="Y53" s="247" t="s">
        <v>970</v>
      </c>
      <c r="Z53" s="247"/>
      <c r="AA53" s="232" t="s">
        <v>1646</v>
      </c>
    </row>
    <row r="54" spans="1:27" ht="24" customHeight="1">
      <c r="A54" s="266">
        <v>18</v>
      </c>
      <c r="B54" s="280" t="s">
        <v>1493</v>
      </c>
      <c r="C54" s="748"/>
      <c r="D54" s="219" t="s">
        <v>1835</v>
      </c>
      <c r="E54" s="246">
        <v>3</v>
      </c>
      <c r="F54" s="221" t="str">
        <f t="shared" si="0"/>
        <v/>
      </c>
      <c r="G54" s="222"/>
      <c r="H54" s="223" t="s">
        <v>43</v>
      </c>
      <c r="I54" s="223">
        <v>7.8E-2</v>
      </c>
      <c r="J54" s="223">
        <v>60</v>
      </c>
      <c r="K54" s="223">
        <v>1140</v>
      </c>
      <c r="L54" s="223">
        <v>3420</v>
      </c>
      <c r="M54" s="224">
        <v>941.66666666666674</v>
      </c>
      <c r="N54" s="225">
        <v>188.33333333333331</v>
      </c>
      <c r="O54" s="226">
        <v>1130</v>
      </c>
      <c r="P54" s="397"/>
      <c r="Q54" s="228" t="str">
        <f t="shared" si="1"/>
        <v/>
      </c>
      <c r="R54" s="229" t="s">
        <v>1494</v>
      </c>
      <c r="S54" s="230" t="s">
        <v>1310</v>
      </c>
      <c r="T54" s="228" t="s">
        <v>45</v>
      </c>
      <c r="U54" s="228" t="s">
        <v>53</v>
      </c>
      <c r="V54" s="228">
        <f t="shared" si="2"/>
        <v>0</v>
      </c>
      <c r="W54" s="228">
        <f t="shared" si="3"/>
        <v>0</v>
      </c>
      <c r="X54" s="231"/>
      <c r="Y54" s="247" t="s">
        <v>970</v>
      </c>
      <c r="Z54" s="247"/>
      <c r="AA54" s="232" t="s">
        <v>1646</v>
      </c>
    </row>
    <row r="55" spans="1:27" ht="24" customHeight="1">
      <c r="A55" s="266">
        <v>19</v>
      </c>
      <c r="B55" s="280" t="s">
        <v>1495</v>
      </c>
      <c r="C55" s="748"/>
      <c r="D55" s="219" t="s">
        <v>1836</v>
      </c>
      <c r="E55" s="246">
        <v>3</v>
      </c>
      <c r="F55" s="221" t="str">
        <f t="shared" si="0"/>
        <v/>
      </c>
      <c r="G55" s="222"/>
      <c r="H55" s="223" t="s">
        <v>43</v>
      </c>
      <c r="I55" s="223">
        <v>7.8E-2</v>
      </c>
      <c r="J55" s="223">
        <v>60</v>
      </c>
      <c r="K55" s="223">
        <v>1140</v>
      </c>
      <c r="L55" s="223">
        <v>3420</v>
      </c>
      <c r="M55" s="224">
        <v>941.66666666666674</v>
      </c>
      <c r="N55" s="225">
        <v>188.33333333333331</v>
      </c>
      <c r="O55" s="226">
        <v>1130</v>
      </c>
      <c r="P55" s="397"/>
      <c r="Q55" s="228" t="str">
        <f t="shared" si="1"/>
        <v/>
      </c>
      <c r="R55" s="229" t="s">
        <v>1496</v>
      </c>
      <c r="S55" s="230" t="s">
        <v>1320</v>
      </c>
      <c r="T55" s="228" t="s">
        <v>45</v>
      </c>
      <c r="U55" s="228" t="s">
        <v>53</v>
      </c>
      <c r="V55" s="228">
        <f t="shared" si="2"/>
        <v>0</v>
      </c>
      <c r="W55" s="228">
        <f t="shared" si="3"/>
        <v>0</v>
      </c>
      <c r="X55" s="231"/>
      <c r="Y55" s="247" t="s">
        <v>970</v>
      </c>
      <c r="Z55" s="247"/>
      <c r="AA55" s="232" t="s">
        <v>1646</v>
      </c>
    </row>
    <row r="56" spans="1:27" ht="24" customHeight="1">
      <c r="A56" s="266">
        <v>20</v>
      </c>
      <c r="B56" s="280" t="s">
        <v>1497</v>
      </c>
      <c r="C56" s="748"/>
      <c r="D56" s="219" t="s">
        <v>1498</v>
      </c>
      <c r="E56" s="246">
        <v>3</v>
      </c>
      <c r="F56" s="221" t="str">
        <f t="shared" si="0"/>
        <v/>
      </c>
      <c r="G56" s="222"/>
      <c r="H56" s="223" t="s">
        <v>48</v>
      </c>
      <c r="I56" s="223">
        <v>7.8E-2</v>
      </c>
      <c r="J56" s="223">
        <v>60</v>
      </c>
      <c r="K56" s="223">
        <v>1140</v>
      </c>
      <c r="L56" s="223">
        <v>3420</v>
      </c>
      <c r="M56" s="224">
        <v>941.66666666666674</v>
      </c>
      <c r="N56" s="225">
        <v>188.33333333333331</v>
      </c>
      <c r="O56" s="226">
        <v>1130</v>
      </c>
      <c r="P56" s="397"/>
      <c r="Q56" s="228" t="str">
        <f t="shared" si="1"/>
        <v/>
      </c>
      <c r="R56" s="229" t="s">
        <v>1499</v>
      </c>
      <c r="S56" s="230" t="s">
        <v>1299</v>
      </c>
      <c r="T56" s="228" t="s">
        <v>45</v>
      </c>
      <c r="U56" s="228" t="s">
        <v>53</v>
      </c>
      <c r="V56" s="228">
        <f t="shared" si="2"/>
        <v>0</v>
      </c>
      <c r="W56" s="228">
        <f t="shared" si="3"/>
        <v>0</v>
      </c>
      <c r="X56" s="231"/>
      <c r="Y56" s="247" t="s">
        <v>970</v>
      </c>
      <c r="Z56" s="247"/>
      <c r="AA56" s="232" t="s">
        <v>1646</v>
      </c>
    </row>
    <row r="57" spans="1:27" ht="24" customHeight="1">
      <c r="A57" s="266">
        <v>21</v>
      </c>
      <c r="B57" s="280" t="s">
        <v>1317</v>
      </c>
      <c r="C57" s="748"/>
      <c r="D57" s="219" t="s">
        <v>1318</v>
      </c>
      <c r="E57" s="246">
        <v>3</v>
      </c>
      <c r="F57" s="221" t="str">
        <f t="shared" si="0"/>
        <v/>
      </c>
      <c r="G57" s="222"/>
      <c r="H57" s="223" t="s">
        <v>48</v>
      </c>
      <c r="I57" s="223">
        <v>7.8E-2</v>
      </c>
      <c r="J57" s="223">
        <v>60</v>
      </c>
      <c r="K57" s="223">
        <v>1140</v>
      </c>
      <c r="L57" s="223">
        <v>3420</v>
      </c>
      <c r="M57" s="224">
        <v>941.66666666666674</v>
      </c>
      <c r="N57" s="225">
        <v>188.33333333333331</v>
      </c>
      <c r="O57" s="226">
        <v>1130</v>
      </c>
      <c r="P57" s="397"/>
      <c r="Q57" s="228" t="str">
        <f t="shared" si="1"/>
        <v/>
      </c>
      <c r="R57" s="229" t="s">
        <v>1319</v>
      </c>
      <c r="S57" s="230" t="s">
        <v>1320</v>
      </c>
      <c r="T57" s="228" t="s">
        <v>45</v>
      </c>
      <c r="U57" s="228" t="s">
        <v>53</v>
      </c>
      <c r="V57" s="228">
        <f t="shared" si="2"/>
        <v>0</v>
      </c>
      <c r="W57" s="228">
        <f t="shared" si="3"/>
        <v>0</v>
      </c>
      <c r="X57" s="231"/>
      <c r="Y57" s="247" t="s">
        <v>970</v>
      </c>
      <c r="Z57" s="247"/>
      <c r="AA57" s="232" t="s">
        <v>1646</v>
      </c>
    </row>
    <row r="58" spans="1:27" ht="24" customHeight="1">
      <c r="A58" s="266">
        <v>22</v>
      </c>
      <c r="B58" s="280" t="s">
        <v>1321</v>
      </c>
      <c r="C58" s="748"/>
      <c r="D58" s="219" t="s">
        <v>1322</v>
      </c>
      <c r="E58" s="246">
        <v>3</v>
      </c>
      <c r="F58" s="221" t="str">
        <f t="shared" si="0"/>
        <v/>
      </c>
      <c r="G58" s="222"/>
      <c r="H58" s="223" t="s">
        <v>44</v>
      </c>
      <c r="I58" s="223">
        <v>7.8E-2</v>
      </c>
      <c r="J58" s="223">
        <v>60</v>
      </c>
      <c r="K58" s="223">
        <v>1140</v>
      </c>
      <c r="L58" s="223">
        <v>3420</v>
      </c>
      <c r="M58" s="224">
        <v>941.66666666666674</v>
      </c>
      <c r="N58" s="225">
        <v>188.33333333333331</v>
      </c>
      <c r="O58" s="226">
        <v>1130</v>
      </c>
      <c r="P58" s="397"/>
      <c r="Q58" s="228" t="str">
        <f t="shared" si="1"/>
        <v/>
      </c>
      <c r="R58" s="229" t="s">
        <v>1323</v>
      </c>
      <c r="S58" s="230" t="s">
        <v>1296</v>
      </c>
      <c r="T58" s="228" t="s">
        <v>45</v>
      </c>
      <c r="U58" s="228" t="s">
        <v>53</v>
      </c>
      <c r="V58" s="228">
        <f t="shared" si="2"/>
        <v>0</v>
      </c>
      <c r="W58" s="228">
        <f t="shared" si="3"/>
        <v>0</v>
      </c>
      <c r="X58" s="231"/>
      <c r="Y58" s="247" t="s">
        <v>970</v>
      </c>
      <c r="Z58" s="247"/>
      <c r="AA58" s="232" t="s">
        <v>1646</v>
      </c>
    </row>
    <row r="59" spans="1:27" ht="24" customHeight="1">
      <c r="A59" s="266">
        <v>23</v>
      </c>
      <c r="B59" s="280" t="s">
        <v>1500</v>
      </c>
      <c r="C59" s="748"/>
      <c r="D59" s="219" t="s">
        <v>1846</v>
      </c>
      <c r="E59" s="246">
        <v>3</v>
      </c>
      <c r="F59" s="221" t="str">
        <f t="shared" si="0"/>
        <v/>
      </c>
      <c r="G59" s="222"/>
      <c r="H59" s="223" t="s">
        <v>43</v>
      </c>
      <c r="I59" s="223">
        <v>7.8E-2</v>
      </c>
      <c r="J59" s="223">
        <v>60</v>
      </c>
      <c r="K59" s="223">
        <v>1140</v>
      </c>
      <c r="L59" s="223">
        <v>3420</v>
      </c>
      <c r="M59" s="224">
        <v>941.66666666666674</v>
      </c>
      <c r="N59" s="225">
        <v>188.33333333333331</v>
      </c>
      <c r="O59" s="226">
        <v>1130</v>
      </c>
      <c r="P59" s="397"/>
      <c r="Q59" s="228" t="str">
        <f t="shared" si="1"/>
        <v/>
      </c>
      <c r="R59" s="229" t="s">
        <v>1501</v>
      </c>
      <c r="S59" s="230" t="s">
        <v>1480</v>
      </c>
      <c r="T59" s="228" t="s">
        <v>45</v>
      </c>
      <c r="U59" s="228" t="s">
        <v>53</v>
      </c>
      <c r="V59" s="228">
        <f t="shared" si="2"/>
        <v>0</v>
      </c>
      <c r="W59" s="228">
        <f t="shared" si="3"/>
        <v>0</v>
      </c>
      <c r="X59" s="231" t="s">
        <v>1846</v>
      </c>
      <c r="Y59" s="247" t="s">
        <v>970</v>
      </c>
      <c r="Z59" s="247"/>
      <c r="AA59" s="232" t="s">
        <v>1646</v>
      </c>
    </row>
    <row r="60" spans="1:27" ht="24" customHeight="1">
      <c r="A60" s="266">
        <v>24</v>
      </c>
      <c r="B60" s="280" t="s">
        <v>1324</v>
      </c>
      <c r="C60" s="748"/>
      <c r="D60" s="219" t="s">
        <v>1325</v>
      </c>
      <c r="E60" s="246">
        <v>3</v>
      </c>
      <c r="F60" s="221" t="str">
        <f t="shared" si="0"/>
        <v/>
      </c>
      <c r="G60" s="222"/>
      <c r="H60" s="223" t="s">
        <v>48</v>
      </c>
      <c r="I60" s="223">
        <v>7.8E-2</v>
      </c>
      <c r="J60" s="223">
        <v>60</v>
      </c>
      <c r="K60" s="223">
        <v>1140</v>
      </c>
      <c r="L60" s="223">
        <v>3420</v>
      </c>
      <c r="M60" s="224">
        <v>941.66666666666674</v>
      </c>
      <c r="N60" s="225">
        <v>188.33333333333331</v>
      </c>
      <c r="O60" s="226">
        <v>1130</v>
      </c>
      <c r="P60" s="397"/>
      <c r="Q60" s="228" t="str">
        <f t="shared" si="1"/>
        <v/>
      </c>
      <c r="R60" s="229" t="s">
        <v>1326</v>
      </c>
      <c r="S60" s="230" t="s">
        <v>1296</v>
      </c>
      <c r="T60" s="228" t="s">
        <v>45</v>
      </c>
      <c r="U60" s="228" t="s">
        <v>53</v>
      </c>
      <c r="V60" s="228">
        <f t="shared" si="2"/>
        <v>0</v>
      </c>
      <c r="W60" s="228">
        <f t="shared" si="3"/>
        <v>0</v>
      </c>
      <c r="X60" s="231"/>
      <c r="Y60" s="247" t="s">
        <v>970</v>
      </c>
      <c r="Z60" s="247"/>
      <c r="AA60" s="232" t="s">
        <v>1646</v>
      </c>
    </row>
    <row r="61" spans="1:27" ht="24" customHeight="1">
      <c r="A61" s="805">
        <v>25</v>
      </c>
      <c r="B61" s="806" t="s">
        <v>1786</v>
      </c>
      <c r="C61" s="807" t="s">
        <v>1293</v>
      </c>
      <c r="D61" s="808" t="s">
        <v>1787</v>
      </c>
      <c r="E61" s="246">
        <v>3</v>
      </c>
      <c r="F61" s="221" t="str">
        <f t="shared" si="0"/>
        <v/>
      </c>
      <c r="G61" s="222"/>
      <c r="H61" s="223" t="s">
        <v>44</v>
      </c>
      <c r="I61" s="223">
        <v>7.8E-2</v>
      </c>
      <c r="J61" s="223">
        <v>60</v>
      </c>
      <c r="K61" s="223">
        <v>1140</v>
      </c>
      <c r="L61" s="223">
        <v>3420</v>
      </c>
      <c r="M61" s="224">
        <v>941.66666666666674</v>
      </c>
      <c r="N61" s="225">
        <v>188.33333333333331</v>
      </c>
      <c r="O61" s="226">
        <v>1130</v>
      </c>
      <c r="P61" s="397"/>
      <c r="Q61" s="228" t="str">
        <f t="shared" si="1"/>
        <v/>
      </c>
      <c r="R61" s="229" t="s">
        <v>1788</v>
      </c>
      <c r="S61" s="230" t="s">
        <v>1780</v>
      </c>
      <c r="T61" s="228" t="s">
        <v>45</v>
      </c>
      <c r="U61" s="228"/>
      <c r="V61" s="228">
        <f t="shared" si="2"/>
        <v>0</v>
      </c>
      <c r="W61" s="228">
        <f t="shared" si="3"/>
        <v>0</v>
      </c>
      <c r="X61" s="231"/>
      <c r="Y61" s="247" t="s">
        <v>970</v>
      </c>
      <c r="Z61" s="247"/>
      <c r="AA61" s="232" t="s">
        <v>1646</v>
      </c>
    </row>
    <row r="62" spans="1:27" ht="24" customHeight="1">
      <c r="A62" s="266">
        <v>26</v>
      </c>
      <c r="B62" s="280" t="s">
        <v>1327</v>
      </c>
      <c r="C62" s="748"/>
      <c r="D62" s="219" t="s">
        <v>1328</v>
      </c>
      <c r="E62" s="246">
        <v>3</v>
      </c>
      <c r="F62" s="221" t="str">
        <f t="shared" si="0"/>
        <v/>
      </c>
      <c r="G62" s="222"/>
      <c r="H62" s="223" t="s">
        <v>47</v>
      </c>
      <c r="I62" s="223">
        <v>7.8E-2</v>
      </c>
      <c r="J62" s="223">
        <v>60</v>
      </c>
      <c r="K62" s="223">
        <v>1140</v>
      </c>
      <c r="L62" s="223">
        <v>3420</v>
      </c>
      <c r="M62" s="224">
        <v>941.66666666666674</v>
      </c>
      <c r="N62" s="225">
        <v>188.33333333333331</v>
      </c>
      <c r="O62" s="226">
        <v>1130</v>
      </c>
      <c r="P62" s="397"/>
      <c r="Q62" s="228" t="str">
        <f t="shared" si="1"/>
        <v/>
      </c>
      <c r="R62" s="229" t="s">
        <v>1329</v>
      </c>
      <c r="S62" s="230" t="s">
        <v>1296</v>
      </c>
      <c r="T62" s="228" t="s">
        <v>45</v>
      </c>
      <c r="U62" s="228" t="s">
        <v>53</v>
      </c>
      <c r="V62" s="228">
        <f t="shared" si="2"/>
        <v>0</v>
      </c>
      <c r="W62" s="228">
        <f t="shared" si="3"/>
        <v>0</v>
      </c>
      <c r="X62" s="231"/>
      <c r="Y62" s="247" t="s">
        <v>970</v>
      </c>
      <c r="Z62" s="247"/>
      <c r="AA62" s="232" t="s">
        <v>1646</v>
      </c>
    </row>
    <row r="63" spans="1:27" ht="24" customHeight="1">
      <c r="A63" s="266">
        <v>27</v>
      </c>
      <c r="B63" s="280" t="s">
        <v>1502</v>
      </c>
      <c r="C63" s="748"/>
      <c r="D63" s="219" t="s">
        <v>1503</v>
      </c>
      <c r="E63" s="246">
        <v>3</v>
      </c>
      <c r="F63" s="221" t="str">
        <f t="shared" si="0"/>
        <v/>
      </c>
      <c r="G63" s="222"/>
      <c r="H63" s="223" t="s">
        <v>47</v>
      </c>
      <c r="I63" s="223">
        <v>7.8E-2</v>
      </c>
      <c r="J63" s="223">
        <v>60</v>
      </c>
      <c r="K63" s="223">
        <v>1140</v>
      </c>
      <c r="L63" s="223">
        <v>3420</v>
      </c>
      <c r="M63" s="224">
        <v>941.66666666666674</v>
      </c>
      <c r="N63" s="225">
        <v>188.33333333333331</v>
      </c>
      <c r="O63" s="226">
        <v>1130</v>
      </c>
      <c r="P63" s="397"/>
      <c r="Q63" s="228" t="str">
        <f t="shared" si="1"/>
        <v/>
      </c>
      <c r="R63" s="229" t="s">
        <v>1504</v>
      </c>
      <c r="S63" s="230" t="s">
        <v>1296</v>
      </c>
      <c r="T63" s="228" t="s">
        <v>45</v>
      </c>
      <c r="U63" s="228" t="s">
        <v>53</v>
      </c>
      <c r="V63" s="228">
        <f t="shared" si="2"/>
        <v>0</v>
      </c>
      <c r="W63" s="228">
        <f t="shared" si="3"/>
        <v>0</v>
      </c>
      <c r="X63" s="231"/>
      <c r="Y63" s="247" t="s">
        <v>970</v>
      </c>
      <c r="Z63" s="247"/>
      <c r="AA63" s="232" t="s">
        <v>1646</v>
      </c>
    </row>
    <row r="64" spans="1:27" ht="24" customHeight="1">
      <c r="A64" s="266">
        <v>28</v>
      </c>
      <c r="B64" s="280" t="s">
        <v>1330</v>
      </c>
      <c r="C64" s="748"/>
      <c r="D64" s="219" t="s">
        <v>1331</v>
      </c>
      <c r="E64" s="246">
        <v>3</v>
      </c>
      <c r="F64" s="221" t="str">
        <f t="shared" si="0"/>
        <v/>
      </c>
      <c r="G64" s="222"/>
      <c r="H64" s="223" t="s">
        <v>44</v>
      </c>
      <c r="I64" s="223">
        <v>7.8E-2</v>
      </c>
      <c r="J64" s="223">
        <v>60</v>
      </c>
      <c r="K64" s="223">
        <v>1140</v>
      </c>
      <c r="L64" s="223">
        <v>3420</v>
      </c>
      <c r="M64" s="224">
        <v>941.66666666666674</v>
      </c>
      <c r="N64" s="225">
        <v>188.33333333333331</v>
      </c>
      <c r="O64" s="226">
        <v>1130</v>
      </c>
      <c r="P64" s="397"/>
      <c r="Q64" s="228" t="str">
        <f t="shared" si="1"/>
        <v/>
      </c>
      <c r="R64" s="229" t="s">
        <v>1332</v>
      </c>
      <c r="S64" s="230" t="s">
        <v>1320</v>
      </c>
      <c r="T64" s="228" t="s">
        <v>45</v>
      </c>
      <c r="U64" s="228" t="s">
        <v>53</v>
      </c>
      <c r="V64" s="228">
        <f t="shared" si="2"/>
        <v>0</v>
      </c>
      <c r="W64" s="228">
        <f t="shared" si="3"/>
        <v>0</v>
      </c>
      <c r="X64" s="231"/>
      <c r="Y64" s="247" t="s">
        <v>970</v>
      </c>
      <c r="Z64" s="247"/>
      <c r="AA64" s="232" t="s">
        <v>1646</v>
      </c>
    </row>
    <row r="65" spans="1:27" ht="24" customHeight="1">
      <c r="A65" s="266">
        <v>29</v>
      </c>
      <c r="B65" s="280" t="s">
        <v>1333</v>
      </c>
      <c r="C65" s="748"/>
      <c r="D65" s="219" t="s">
        <v>1334</v>
      </c>
      <c r="E65" s="246">
        <v>3</v>
      </c>
      <c r="F65" s="221" t="str">
        <f t="shared" si="0"/>
        <v/>
      </c>
      <c r="G65" s="222"/>
      <c r="H65" s="223" t="s">
        <v>47</v>
      </c>
      <c r="I65" s="223">
        <v>7.8E-2</v>
      </c>
      <c r="J65" s="223">
        <v>60</v>
      </c>
      <c r="K65" s="223">
        <v>1140</v>
      </c>
      <c r="L65" s="223">
        <v>3420</v>
      </c>
      <c r="M65" s="224">
        <v>941.66666666666674</v>
      </c>
      <c r="N65" s="225">
        <v>188.33333333333331</v>
      </c>
      <c r="O65" s="226">
        <v>1130</v>
      </c>
      <c r="P65" s="397"/>
      <c r="Q65" s="228" t="str">
        <f t="shared" si="1"/>
        <v/>
      </c>
      <c r="R65" s="229" t="s">
        <v>1335</v>
      </c>
      <c r="S65" s="230" t="s">
        <v>1299</v>
      </c>
      <c r="T65" s="228" t="s">
        <v>45</v>
      </c>
      <c r="U65" s="228" t="s">
        <v>53</v>
      </c>
      <c r="V65" s="228">
        <f t="shared" si="2"/>
        <v>0</v>
      </c>
      <c r="W65" s="228">
        <f t="shared" si="3"/>
        <v>0</v>
      </c>
      <c r="X65" s="231"/>
      <c r="Y65" s="247" t="s">
        <v>970</v>
      </c>
      <c r="Z65" s="247"/>
      <c r="AA65" s="232" t="s">
        <v>1646</v>
      </c>
    </row>
    <row r="66" spans="1:27" ht="24" customHeight="1">
      <c r="A66" s="266">
        <v>30</v>
      </c>
      <c r="B66" s="280" t="s">
        <v>1336</v>
      </c>
      <c r="C66" s="748"/>
      <c r="D66" s="219" t="s">
        <v>1337</v>
      </c>
      <c r="E66" s="246">
        <v>3</v>
      </c>
      <c r="F66" s="221" t="str">
        <f t="shared" si="0"/>
        <v/>
      </c>
      <c r="G66" s="222"/>
      <c r="H66" s="223" t="s">
        <v>43</v>
      </c>
      <c r="I66" s="223">
        <v>7.8E-2</v>
      </c>
      <c r="J66" s="223">
        <v>60</v>
      </c>
      <c r="K66" s="223">
        <v>1140</v>
      </c>
      <c r="L66" s="223">
        <v>3420</v>
      </c>
      <c r="M66" s="224">
        <v>941.66666666666674</v>
      </c>
      <c r="N66" s="225">
        <v>188.33333333333331</v>
      </c>
      <c r="O66" s="226">
        <v>1130</v>
      </c>
      <c r="P66" s="397"/>
      <c r="Q66" s="228" t="str">
        <f t="shared" si="1"/>
        <v/>
      </c>
      <c r="R66" s="229" t="s">
        <v>1338</v>
      </c>
      <c r="S66" s="230" t="s">
        <v>1480</v>
      </c>
      <c r="T66" s="228" t="s">
        <v>45</v>
      </c>
      <c r="U66" s="228" t="s">
        <v>53</v>
      </c>
      <c r="V66" s="228">
        <f t="shared" si="2"/>
        <v>0</v>
      </c>
      <c r="W66" s="228">
        <f t="shared" si="3"/>
        <v>0</v>
      </c>
      <c r="X66" s="231"/>
      <c r="Y66" s="247" t="s">
        <v>970</v>
      </c>
      <c r="Z66" s="247"/>
      <c r="AA66" s="232" t="s">
        <v>1646</v>
      </c>
    </row>
    <row r="67" spans="1:27" ht="24" customHeight="1">
      <c r="A67" s="266">
        <v>31</v>
      </c>
      <c r="B67" s="280" t="s">
        <v>1339</v>
      </c>
      <c r="C67" s="748"/>
      <c r="D67" s="219" t="s">
        <v>1340</v>
      </c>
      <c r="E67" s="246">
        <v>3</v>
      </c>
      <c r="F67" s="221" t="str">
        <f t="shared" si="0"/>
        <v/>
      </c>
      <c r="G67" s="222"/>
      <c r="H67" s="223" t="s">
        <v>47</v>
      </c>
      <c r="I67" s="223">
        <v>7.8E-2</v>
      </c>
      <c r="J67" s="223">
        <v>60</v>
      </c>
      <c r="K67" s="223">
        <v>1140</v>
      </c>
      <c r="L67" s="223">
        <v>3420</v>
      </c>
      <c r="M67" s="224">
        <v>941.66666666666674</v>
      </c>
      <c r="N67" s="225">
        <v>188.33333333333331</v>
      </c>
      <c r="O67" s="226">
        <v>1130</v>
      </c>
      <c r="P67" s="397"/>
      <c r="Q67" s="228" t="str">
        <f t="shared" si="1"/>
        <v/>
      </c>
      <c r="R67" s="229" t="s">
        <v>1341</v>
      </c>
      <c r="S67" s="230" t="s">
        <v>1480</v>
      </c>
      <c r="T67" s="228" t="s">
        <v>45</v>
      </c>
      <c r="U67" s="228" t="s">
        <v>53</v>
      </c>
      <c r="V67" s="228">
        <f t="shared" si="2"/>
        <v>0</v>
      </c>
      <c r="W67" s="228">
        <f t="shared" si="3"/>
        <v>0</v>
      </c>
      <c r="X67" s="231"/>
      <c r="Y67" s="247" t="s">
        <v>970</v>
      </c>
      <c r="Z67" s="247"/>
      <c r="AA67" s="232" t="s">
        <v>1646</v>
      </c>
    </row>
    <row r="68" spans="1:27" ht="24" customHeight="1">
      <c r="A68" s="266">
        <v>32</v>
      </c>
      <c r="B68" s="280" t="s">
        <v>1342</v>
      </c>
      <c r="C68" s="748"/>
      <c r="D68" s="219" t="s">
        <v>1343</v>
      </c>
      <c r="E68" s="246">
        <v>3</v>
      </c>
      <c r="F68" s="221" t="str">
        <f t="shared" si="0"/>
        <v/>
      </c>
      <c r="G68" s="222"/>
      <c r="H68" s="223" t="s">
        <v>48</v>
      </c>
      <c r="I68" s="223">
        <v>7.8E-2</v>
      </c>
      <c r="J68" s="223">
        <v>60</v>
      </c>
      <c r="K68" s="223">
        <v>1140</v>
      </c>
      <c r="L68" s="223">
        <v>3420</v>
      </c>
      <c r="M68" s="224">
        <v>941.66666666666674</v>
      </c>
      <c r="N68" s="225">
        <v>188.33333333333331</v>
      </c>
      <c r="O68" s="226">
        <v>1130</v>
      </c>
      <c r="P68" s="397"/>
      <c r="Q68" s="228" t="str">
        <f t="shared" si="1"/>
        <v/>
      </c>
      <c r="R68" s="229" t="s">
        <v>1344</v>
      </c>
      <c r="S68" s="230" t="s">
        <v>1320</v>
      </c>
      <c r="T68" s="228" t="s">
        <v>45</v>
      </c>
      <c r="U68" s="228" t="s">
        <v>53</v>
      </c>
      <c r="V68" s="228">
        <f t="shared" si="2"/>
        <v>0</v>
      </c>
      <c r="W68" s="228">
        <f t="shared" si="3"/>
        <v>0</v>
      </c>
      <c r="X68" s="231"/>
      <c r="Y68" s="247" t="s">
        <v>970</v>
      </c>
      <c r="Z68" s="247"/>
      <c r="AA68" s="232" t="s">
        <v>1646</v>
      </c>
    </row>
    <row r="69" spans="1:27" ht="24" customHeight="1">
      <c r="A69" s="266">
        <v>33</v>
      </c>
      <c r="B69" s="280" t="s">
        <v>1505</v>
      </c>
      <c r="C69" s="748"/>
      <c r="D69" s="219" t="s">
        <v>1706</v>
      </c>
      <c r="E69" s="246">
        <v>3</v>
      </c>
      <c r="F69" s="221" t="str">
        <f t="shared" si="0"/>
        <v/>
      </c>
      <c r="G69" s="222"/>
      <c r="H69" s="223" t="s">
        <v>48</v>
      </c>
      <c r="I69" s="223">
        <v>7.8E-2</v>
      </c>
      <c r="J69" s="223">
        <v>60</v>
      </c>
      <c r="K69" s="223">
        <v>1140</v>
      </c>
      <c r="L69" s="223">
        <v>3420</v>
      </c>
      <c r="M69" s="224">
        <v>941.66666666666674</v>
      </c>
      <c r="N69" s="225">
        <v>188.33333333333331</v>
      </c>
      <c r="O69" s="226">
        <v>1130</v>
      </c>
      <c r="P69" s="397"/>
      <c r="Q69" s="228" t="str">
        <f t="shared" si="1"/>
        <v/>
      </c>
      <c r="R69" s="229" t="s">
        <v>1506</v>
      </c>
      <c r="S69" s="230" t="s">
        <v>1299</v>
      </c>
      <c r="T69" s="228" t="s">
        <v>45</v>
      </c>
      <c r="U69" s="228" t="s">
        <v>53</v>
      </c>
      <c r="V69" s="228">
        <f t="shared" si="2"/>
        <v>0</v>
      </c>
      <c r="W69" s="228">
        <f t="shared" si="3"/>
        <v>0</v>
      </c>
      <c r="X69" s="231"/>
      <c r="Y69" s="247" t="s">
        <v>970</v>
      </c>
      <c r="Z69" s="247"/>
      <c r="AA69" s="232" t="s">
        <v>1646</v>
      </c>
    </row>
    <row r="70" spans="1:27" ht="24" customHeight="1">
      <c r="A70" s="266">
        <v>34</v>
      </c>
      <c r="B70" s="280" t="s">
        <v>1507</v>
      </c>
      <c r="C70" s="748"/>
      <c r="D70" s="219" t="s">
        <v>1508</v>
      </c>
      <c r="E70" s="246">
        <v>3</v>
      </c>
      <c r="F70" s="221" t="str">
        <f t="shared" si="0"/>
        <v/>
      </c>
      <c r="G70" s="222"/>
      <c r="H70" s="223" t="s">
        <v>48</v>
      </c>
      <c r="I70" s="223">
        <v>7.8E-2</v>
      </c>
      <c r="J70" s="223">
        <v>60</v>
      </c>
      <c r="K70" s="223">
        <v>1140</v>
      </c>
      <c r="L70" s="223">
        <v>3420</v>
      </c>
      <c r="M70" s="224">
        <v>941.66666666666674</v>
      </c>
      <c r="N70" s="225">
        <v>188.33333333333331</v>
      </c>
      <c r="O70" s="226">
        <v>1130</v>
      </c>
      <c r="P70" s="397"/>
      <c r="Q70" s="228" t="str">
        <f t="shared" si="1"/>
        <v/>
      </c>
      <c r="R70" s="229" t="s">
        <v>1509</v>
      </c>
      <c r="S70" s="230" t="s">
        <v>1320</v>
      </c>
      <c r="T70" s="228" t="s">
        <v>45</v>
      </c>
      <c r="U70" s="228" t="s">
        <v>53</v>
      </c>
      <c r="V70" s="228">
        <f t="shared" si="2"/>
        <v>0</v>
      </c>
      <c r="W70" s="228">
        <f t="shared" si="3"/>
        <v>0</v>
      </c>
      <c r="X70" s="231"/>
      <c r="Y70" s="247" t="s">
        <v>970</v>
      </c>
      <c r="Z70" s="247"/>
      <c r="AA70" s="232" t="s">
        <v>1646</v>
      </c>
    </row>
    <row r="71" spans="1:27" ht="24" customHeight="1">
      <c r="A71" s="266">
        <v>35</v>
      </c>
      <c r="B71" s="280" t="s">
        <v>1609</v>
      </c>
      <c r="C71" s="748"/>
      <c r="D71" s="219" t="s">
        <v>1610</v>
      </c>
      <c r="E71" s="246">
        <v>3</v>
      </c>
      <c r="F71" s="221" t="str">
        <f t="shared" si="0"/>
        <v/>
      </c>
      <c r="G71" s="222"/>
      <c r="H71" s="223" t="s">
        <v>47</v>
      </c>
      <c r="I71" s="223">
        <v>7.8E-2</v>
      </c>
      <c r="J71" s="223">
        <v>60</v>
      </c>
      <c r="K71" s="223">
        <v>1140</v>
      </c>
      <c r="L71" s="223">
        <v>3420</v>
      </c>
      <c r="M71" s="224">
        <v>941.66666666666674</v>
      </c>
      <c r="N71" s="225">
        <v>188.33333333333331</v>
      </c>
      <c r="O71" s="226">
        <v>1130</v>
      </c>
      <c r="P71" s="397"/>
      <c r="Q71" s="228" t="str">
        <f t="shared" si="1"/>
        <v/>
      </c>
      <c r="R71" s="229" t="s">
        <v>1611</v>
      </c>
      <c r="S71" s="230" t="s">
        <v>1299</v>
      </c>
      <c r="T71" s="228" t="s">
        <v>45</v>
      </c>
      <c r="U71" s="228" t="s">
        <v>53</v>
      </c>
      <c r="V71" s="228">
        <f t="shared" si="2"/>
        <v>0</v>
      </c>
      <c r="W71" s="228">
        <f t="shared" si="3"/>
        <v>0</v>
      </c>
      <c r="X71" s="231"/>
      <c r="Y71" s="247" t="s">
        <v>970</v>
      </c>
      <c r="Z71" s="247"/>
      <c r="AA71" s="232" t="s">
        <v>1646</v>
      </c>
    </row>
    <row r="72" spans="1:27" ht="24" customHeight="1">
      <c r="A72" s="266">
        <v>36</v>
      </c>
      <c r="B72" s="280" t="s">
        <v>1345</v>
      </c>
      <c r="C72" s="748"/>
      <c r="D72" s="219" t="s">
        <v>1346</v>
      </c>
      <c r="E72" s="246">
        <v>3</v>
      </c>
      <c r="F72" s="221" t="str">
        <f t="shared" si="0"/>
        <v/>
      </c>
      <c r="G72" s="222"/>
      <c r="H72" s="223" t="s">
        <v>48</v>
      </c>
      <c r="I72" s="223">
        <v>7.8E-2</v>
      </c>
      <c r="J72" s="223">
        <v>60</v>
      </c>
      <c r="K72" s="223">
        <v>1140</v>
      </c>
      <c r="L72" s="223">
        <v>3420</v>
      </c>
      <c r="M72" s="224">
        <v>941.66666666666674</v>
      </c>
      <c r="N72" s="225">
        <v>188.33333333333331</v>
      </c>
      <c r="O72" s="226">
        <v>1130</v>
      </c>
      <c r="P72" s="397"/>
      <c r="Q72" s="228" t="str">
        <f t="shared" si="1"/>
        <v/>
      </c>
      <c r="R72" s="229" t="s">
        <v>1347</v>
      </c>
      <c r="S72" s="230" t="s">
        <v>1296</v>
      </c>
      <c r="T72" s="228" t="s">
        <v>45</v>
      </c>
      <c r="U72" s="228" t="s">
        <v>53</v>
      </c>
      <c r="V72" s="228">
        <f t="shared" si="2"/>
        <v>0</v>
      </c>
      <c r="W72" s="228">
        <f t="shared" si="3"/>
        <v>0</v>
      </c>
      <c r="X72" s="231"/>
      <c r="Y72" s="247" t="s">
        <v>970</v>
      </c>
      <c r="Z72" s="247"/>
      <c r="AA72" s="232" t="s">
        <v>1646</v>
      </c>
    </row>
    <row r="73" spans="1:27" ht="24" customHeight="1">
      <c r="A73" s="266">
        <v>37</v>
      </c>
      <c r="B73" s="280" t="s">
        <v>1348</v>
      </c>
      <c r="C73" s="748"/>
      <c r="D73" s="219" t="s">
        <v>1349</v>
      </c>
      <c r="E73" s="246">
        <v>3</v>
      </c>
      <c r="F73" s="221" t="str">
        <f t="shared" si="0"/>
        <v/>
      </c>
      <c r="G73" s="222"/>
      <c r="H73" s="223" t="s">
        <v>44</v>
      </c>
      <c r="I73" s="223">
        <v>7.8E-2</v>
      </c>
      <c r="J73" s="223">
        <v>60</v>
      </c>
      <c r="K73" s="223">
        <v>1140</v>
      </c>
      <c r="L73" s="223">
        <v>3420</v>
      </c>
      <c r="M73" s="224">
        <v>941.66666666666674</v>
      </c>
      <c r="N73" s="225">
        <v>188.33333333333331</v>
      </c>
      <c r="O73" s="226">
        <v>1130</v>
      </c>
      <c r="P73" s="397"/>
      <c r="Q73" s="228" t="str">
        <f t="shared" si="1"/>
        <v/>
      </c>
      <c r="R73" s="229" t="s">
        <v>1350</v>
      </c>
      <c r="S73" s="230" t="s">
        <v>1320</v>
      </c>
      <c r="T73" s="228" t="s">
        <v>45</v>
      </c>
      <c r="U73" s="228" t="s">
        <v>53</v>
      </c>
      <c r="V73" s="228">
        <f t="shared" si="2"/>
        <v>0</v>
      </c>
      <c r="W73" s="228">
        <f t="shared" si="3"/>
        <v>0</v>
      </c>
      <c r="X73" s="231"/>
      <c r="Y73" s="247" t="s">
        <v>970</v>
      </c>
      <c r="Z73" s="247"/>
      <c r="AA73" s="232" t="s">
        <v>1646</v>
      </c>
    </row>
    <row r="74" spans="1:27" ht="24" customHeight="1">
      <c r="A74" s="266">
        <v>38</v>
      </c>
      <c r="B74" s="280" t="s">
        <v>1351</v>
      </c>
      <c r="C74" s="748"/>
      <c r="D74" s="219" t="s">
        <v>1352</v>
      </c>
      <c r="E74" s="246">
        <v>3</v>
      </c>
      <c r="F74" s="221" t="str">
        <f t="shared" si="0"/>
        <v/>
      </c>
      <c r="G74" s="222"/>
      <c r="H74" s="223" t="s">
        <v>48</v>
      </c>
      <c r="I74" s="223">
        <v>7.8E-2</v>
      </c>
      <c r="J74" s="223">
        <v>60</v>
      </c>
      <c r="K74" s="223">
        <v>1140</v>
      </c>
      <c r="L74" s="223">
        <v>3420</v>
      </c>
      <c r="M74" s="224">
        <v>941.66666666666674</v>
      </c>
      <c r="N74" s="225">
        <v>188.33333333333331</v>
      </c>
      <c r="O74" s="226">
        <v>1130</v>
      </c>
      <c r="P74" s="397"/>
      <c r="Q74" s="228" t="str">
        <f t="shared" si="1"/>
        <v/>
      </c>
      <c r="R74" s="229" t="s">
        <v>1353</v>
      </c>
      <c r="S74" s="230" t="s">
        <v>1320</v>
      </c>
      <c r="T74" s="228" t="s">
        <v>45</v>
      </c>
      <c r="U74" s="228" t="s">
        <v>53</v>
      </c>
      <c r="V74" s="228">
        <f t="shared" si="2"/>
        <v>0</v>
      </c>
      <c r="W74" s="228">
        <f t="shared" si="3"/>
        <v>0</v>
      </c>
      <c r="X74" s="231"/>
      <c r="Y74" s="247" t="s">
        <v>970</v>
      </c>
      <c r="Z74" s="247"/>
      <c r="AA74" s="232" t="s">
        <v>1646</v>
      </c>
    </row>
    <row r="75" spans="1:27" ht="24" customHeight="1">
      <c r="A75" s="266">
        <v>39</v>
      </c>
      <c r="B75" s="280" t="s">
        <v>1354</v>
      </c>
      <c r="C75" s="748"/>
      <c r="D75" s="219" t="s">
        <v>1355</v>
      </c>
      <c r="E75" s="246">
        <v>3</v>
      </c>
      <c r="F75" s="221" t="str">
        <f t="shared" si="0"/>
        <v/>
      </c>
      <c r="G75" s="222"/>
      <c r="H75" s="223" t="s">
        <v>47</v>
      </c>
      <c r="I75" s="223">
        <v>7.8E-2</v>
      </c>
      <c r="J75" s="223">
        <v>60</v>
      </c>
      <c r="K75" s="223">
        <v>1140</v>
      </c>
      <c r="L75" s="223">
        <v>3420</v>
      </c>
      <c r="M75" s="224">
        <v>941.66666666666674</v>
      </c>
      <c r="N75" s="225">
        <v>188.33333333333331</v>
      </c>
      <c r="O75" s="226">
        <v>1130</v>
      </c>
      <c r="P75" s="397"/>
      <c r="Q75" s="228" t="str">
        <f t="shared" si="1"/>
        <v/>
      </c>
      <c r="R75" s="229" t="s">
        <v>1356</v>
      </c>
      <c r="S75" s="230" t="s">
        <v>1320</v>
      </c>
      <c r="T75" s="228" t="s">
        <v>45</v>
      </c>
      <c r="U75" s="228" t="s">
        <v>53</v>
      </c>
      <c r="V75" s="228">
        <f t="shared" si="2"/>
        <v>0</v>
      </c>
      <c r="W75" s="228">
        <f t="shared" si="3"/>
        <v>0</v>
      </c>
      <c r="X75" s="231"/>
      <c r="Y75" s="247" t="s">
        <v>970</v>
      </c>
      <c r="Z75" s="247"/>
      <c r="AA75" s="232" t="s">
        <v>1646</v>
      </c>
    </row>
    <row r="76" spans="1:27" ht="24" customHeight="1">
      <c r="A76" s="266">
        <v>40</v>
      </c>
      <c r="B76" s="280" t="s">
        <v>1357</v>
      </c>
      <c r="C76" s="748"/>
      <c r="D76" s="219" t="s">
        <v>1358</v>
      </c>
      <c r="E76" s="246">
        <v>3</v>
      </c>
      <c r="F76" s="221" t="str">
        <f t="shared" si="0"/>
        <v/>
      </c>
      <c r="G76" s="222"/>
      <c r="H76" s="223" t="s">
        <v>47</v>
      </c>
      <c r="I76" s="223">
        <v>7.8E-2</v>
      </c>
      <c r="J76" s="223">
        <v>60</v>
      </c>
      <c r="K76" s="223">
        <v>1140</v>
      </c>
      <c r="L76" s="223">
        <v>3420</v>
      </c>
      <c r="M76" s="224">
        <v>941.66666666666674</v>
      </c>
      <c r="N76" s="225">
        <v>188.33333333333331</v>
      </c>
      <c r="O76" s="226">
        <v>1130</v>
      </c>
      <c r="P76" s="397"/>
      <c r="Q76" s="228" t="str">
        <f t="shared" si="1"/>
        <v/>
      </c>
      <c r="R76" s="229" t="s">
        <v>1359</v>
      </c>
      <c r="S76" s="230" t="s">
        <v>1320</v>
      </c>
      <c r="T76" s="228" t="s">
        <v>45</v>
      </c>
      <c r="U76" s="228" t="s">
        <v>53</v>
      </c>
      <c r="V76" s="228">
        <f t="shared" si="2"/>
        <v>0</v>
      </c>
      <c r="W76" s="228">
        <f t="shared" si="3"/>
        <v>0</v>
      </c>
      <c r="X76" s="231"/>
      <c r="Y76" s="247" t="s">
        <v>970</v>
      </c>
      <c r="Z76" s="247"/>
      <c r="AA76" s="232" t="s">
        <v>1646</v>
      </c>
    </row>
    <row r="77" spans="1:27" ht="24" customHeight="1">
      <c r="A77" s="266">
        <v>41</v>
      </c>
      <c r="B77" s="280" t="s">
        <v>1360</v>
      </c>
      <c r="C77" s="748"/>
      <c r="D77" s="219" t="s">
        <v>1361</v>
      </c>
      <c r="E77" s="246">
        <v>3</v>
      </c>
      <c r="F77" s="221" t="str">
        <f t="shared" si="0"/>
        <v/>
      </c>
      <c r="G77" s="222"/>
      <c r="H77" s="223" t="s">
        <v>47</v>
      </c>
      <c r="I77" s="223">
        <v>7.8E-2</v>
      </c>
      <c r="J77" s="223">
        <v>60</v>
      </c>
      <c r="K77" s="223">
        <v>1140</v>
      </c>
      <c r="L77" s="223">
        <v>3420</v>
      </c>
      <c r="M77" s="224">
        <v>941.66666666666674</v>
      </c>
      <c r="N77" s="225">
        <v>188.33333333333331</v>
      </c>
      <c r="O77" s="226">
        <v>1130</v>
      </c>
      <c r="P77" s="397"/>
      <c r="Q77" s="228" t="str">
        <f t="shared" si="1"/>
        <v/>
      </c>
      <c r="R77" s="229" t="s">
        <v>1362</v>
      </c>
      <c r="S77" s="230" t="s">
        <v>1320</v>
      </c>
      <c r="T77" s="228" t="s">
        <v>45</v>
      </c>
      <c r="U77" s="228" t="s">
        <v>53</v>
      </c>
      <c r="V77" s="228">
        <f t="shared" si="2"/>
        <v>0</v>
      </c>
      <c r="W77" s="228">
        <f t="shared" si="3"/>
        <v>0</v>
      </c>
      <c r="X77" s="231"/>
      <c r="Y77" s="247" t="s">
        <v>970</v>
      </c>
      <c r="Z77" s="247"/>
      <c r="AA77" s="232" t="s">
        <v>1646</v>
      </c>
    </row>
    <row r="78" spans="1:27" ht="24" customHeight="1">
      <c r="A78" s="266">
        <v>42</v>
      </c>
      <c r="B78" s="280" t="s">
        <v>1363</v>
      </c>
      <c r="C78" s="748"/>
      <c r="D78" s="219" t="s">
        <v>1364</v>
      </c>
      <c r="E78" s="246">
        <v>3</v>
      </c>
      <c r="F78" s="221" t="str">
        <f t="shared" si="0"/>
        <v/>
      </c>
      <c r="G78" s="222"/>
      <c r="H78" s="223" t="s">
        <v>48</v>
      </c>
      <c r="I78" s="223">
        <v>7.8E-2</v>
      </c>
      <c r="J78" s="223">
        <v>60</v>
      </c>
      <c r="K78" s="223">
        <v>1140</v>
      </c>
      <c r="L78" s="223">
        <v>3420</v>
      </c>
      <c r="M78" s="224">
        <v>941.66666666666674</v>
      </c>
      <c r="N78" s="225">
        <v>188.33333333333331</v>
      </c>
      <c r="O78" s="226">
        <v>1130</v>
      </c>
      <c r="P78" s="397"/>
      <c r="Q78" s="228" t="str">
        <f t="shared" si="1"/>
        <v/>
      </c>
      <c r="R78" s="229" t="s">
        <v>1365</v>
      </c>
      <c r="S78" s="230" t="s">
        <v>1480</v>
      </c>
      <c r="T78" s="228" t="s">
        <v>45</v>
      </c>
      <c r="U78" s="228" t="s">
        <v>53</v>
      </c>
      <c r="V78" s="228">
        <f t="shared" si="2"/>
        <v>0</v>
      </c>
      <c r="W78" s="228">
        <f t="shared" si="3"/>
        <v>0</v>
      </c>
      <c r="X78" s="231"/>
      <c r="Y78" s="247" t="s">
        <v>970</v>
      </c>
      <c r="Z78" s="247"/>
      <c r="AA78" s="232" t="s">
        <v>1646</v>
      </c>
    </row>
    <row r="79" spans="1:27" ht="24" customHeight="1">
      <c r="A79" s="266">
        <v>43</v>
      </c>
      <c r="B79" s="280" t="s">
        <v>1510</v>
      </c>
      <c r="C79" s="748"/>
      <c r="D79" s="219" t="s">
        <v>1511</v>
      </c>
      <c r="E79" s="246">
        <v>3</v>
      </c>
      <c r="F79" s="221" t="str">
        <f t="shared" si="0"/>
        <v/>
      </c>
      <c r="G79" s="222"/>
      <c r="H79" s="223" t="s">
        <v>44</v>
      </c>
      <c r="I79" s="223">
        <v>7.8E-2</v>
      </c>
      <c r="J79" s="223">
        <v>60</v>
      </c>
      <c r="K79" s="223">
        <v>1140</v>
      </c>
      <c r="L79" s="223">
        <v>3420</v>
      </c>
      <c r="M79" s="224">
        <v>941.66666666666674</v>
      </c>
      <c r="N79" s="225">
        <v>188.33333333333331</v>
      </c>
      <c r="O79" s="226">
        <v>1130</v>
      </c>
      <c r="P79" s="397"/>
      <c r="Q79" s="228" t="str">
        <f t="shared" si="1"/>
        <v/>
      </c>
      <c r="R79" s="229" t="s">
        <v>1512</v>
      </c>
      <c r="S79" s="230" t="s">
        <v>1296</v>
      </c>
      <c r="T79" s="228" t="s">
        <v>45</v>
      </c>
      <c r="U79" s="228" t="s">
        <v>53</v>
      </c>
      <c r="V79" s="228">
        <f t="shared" si="2"/>
        <v>0</v>
      </c>
      <c r="W79" s="228">
        <f t="shared" si="3"/>
        <v>0</v>
      </c>
      <c r="X79" s="231"/>
      <c r="Y79" s="247" t="s">
        <v>970</v>
      </c>
      <c r="Z79" s="247"/>
      <c r="AA79" s="232" t="s">
        <v>1646</v>
      </c>
    </row>
    <row r="80" spans="1:27" ht="24" customHeight="1">
      <c r="A80" s="266">
        <v>44</v>
      </c>
      <c r="B80" s="280" t="s">
        <v>1366</v>
      </c>
      <c r="C80" s="748"/>
      <c r="D80" s="219" t="s">
        <v>1367</v>
      </c>
      <c r="E80" s="246">
        <v>3</v>
      </c>
      <c r="F80" s="221" t="str">
        <f t="shared" si="0"/>
        <v/>
      </c>
      <c r="G80" s="222"/>
      <c r="H80" s="223" t="s">
        <v>44</v>
      </c>
      <c r="I80" s="223">
        <v>7.8E-2</v>
      </c>
      <c r="J80" s="223">
        <v>60</v>
      </c>
      <c r="K80" s="223">
        <v>1140</v>
      </c>
      <c r="L80" s="223">
        <v>3420</v>
      </c>
      <c r="M80" s="224">
        <v>941.66666666666674</v>
      </c>
      <c r="N80" s="225">
        <v>188.33333333333331</v>
      </c>
      <c r="O80" s="226">
        <v>1130</v>
      </c>
      <c r="P80" s="397"/>
      <c r="Q80" s="228" t="str">
        <f t="shared" si="1"/>
        <v/>
      </c>
      <c r="R80" s="229" t="s">
        <v>1368</v>
      </c>
      <c r="S80" s="230" t="s">
        <v>1480</v>
      </c>
      <c r="T80" s="228" t="s">
        <v>45</v>
      </c>
      <c r="U80" s="228" t="s">
        <v>53</v>
      </c>
      <c r="V80" s="228">
        <f t="shared" si="2"/>
        <v>0</v>
      </c>
      <c r="W80" s="228">
        <f t="shared" si="3"/>
        <v>0</v>
      </c>
      <c r="X80" s="231"/>
      <c r="Y80" s="247" t="s">
        <v>970</v>
      </c>
      <c r="Z80" s="247"/>
      <c r="AA80" s="232" t="s">
        <v>1646</v>
      </c>
    </row>
    <row r="81" spans="1:27" ht="24" customHeight="1">
      <c r="A81" s="266">
        <v>45</v>
      </c>
      <c r="B81" s="280" t="s">
        <v>1369</v>
      </c>
      <c r="C81" s="748"/>
      <c r="D81" s="219" t="s">
        <v>1370</v>
      </c>
      <c r="E81" s="246">
        <v>3</v>
      </c>
      <c r="F81" s="221" t="str">
        <f t="shared" si="0"/>
        <v/>
      </c>
      <c r="G81" s="222"/>
      <c r="H81" s="223" t="s">
        <v>48</v>
      </c>
      <c r="I81" s="223">
        <v>7.8E-2</v>
      </c>
      <c r="J81" s="223">
        <v>60</v>
      </c>
      <c r="K81" s="223">
        <v>1140</v>
      </c>
      <c r="L81" s="223">
        <v>3420</v>
      </c>
      <c r="M81" s="224">
        <v>941.66666666666674</v>
      </c>
      <c r="N81" s="225">
        <v>188.33333333333331</v>
      </c>
      <c r="O81" s="226">
        <v>1130</v>
      </c>
      <c r="P81" s="397"/>
      <c r="Q81" s="228" t="str">
        <f t="shared" si="1"/>
        <v/>
      </c>
      <c r="R81" s="229" t="s">
        <v>1371</v>
      </c>
      <c r="S81" s="230" t="s">
        <v>1480</v>
      </c>
      <c r="T81" s="228" t="s">
        <v>45</v>
      </c>
      <c r="U81" s="228" t="s">
        <v>53</v>
      </c>
      <c r="V81" s="228">
        <f t="shared" si="2"/>
        <v>0</v>
      </c>
      <c r="W81" s="228">
        <f t="shared" si="3"/>
        <v>0</v>
      </c>
      <c r="X81" s="231"/>
      <c r="Y81" s="247" t="s">
        <v>970</v>
      </c>
      <c r="Z81" s="247"/>
      <c r="AA81" s="232" t="s">
        <v>1646</v>
      </c>
    </row>
    <row r="82" spans="1:27" ht="24" customHeight="1">
      <c r="A82" s="266">
        <v>46</v>
      </c>
      <c r="B82" s="245" t="s">
        <v>79</v>
      </c>
      <c r="C82" s="748"/>
      <c r="D82" s="219" t="s">
        <v>1837</v>
      </c>
      <c r="E82" s="246">
        <v>3</v>
      </c>
      <c r="F82" s="221" t="str">
        <f t="shared" si="0"/>
        <v/>
      </c>
      <c r="G82" s="222"/>
      <c r="H82" s="223" t="s">
        <v>43</v>
      </c>
      <c r="I82" s="223">
        <v>7.8E-2</v>
      </c>
      <c r="J82" s="223">
        <v>60</v>
      </c>
      <c r="K82" s="223">
        <v>1140</v>
      </c>
      <c r="L82" s="223">
        <v>3420</v>
      </c>
      <c r="M82" s="224">
        <v>941.66666666666674</v>
      </c>
      <c r="N82" s="225">
        <v>188.33333333333331</v>
      </c>
      <c r="O82" s="226">
        <v>1130</v>
      </c>
      <c r="P82" s="397"/>
      <c r="Q82" s="228" t="str">
        <f t="shared" si="1"/>
        <v/>
      </c>
      <c r="R82" s="229" t="s">
        <v>1513</v>
      </c>
      <c r="S82" s="230" t="s">
        <v>1320</v>
      </c>
      <c r="T82" s="228" t="s">
        <v>45</v>
      </c>
      <c r="U82" s="228" t="s">
        <v>53</v>
      </c>
      <c r="V82" s="228">
        <f t="shared" si="2"/>
        <v>0</v>
      </c>
      <c r="W82" s="228">
        <f t="shared" si="3"/>
        <v>0</v>
      </c>
      <c r="X82" s="231"/>
      <c r="Y82" s="247" t="s">
        <v>970</v>
      </c>
      <c r="Z82" s="247"/>
      <c r="AA82" s="232" t="s">
        <v>1646</v>
      </c>
    </row>
    <row r="83" spans="1:27" ht="24" customHeight="1">
      <c r="A83" s="266">
        <v>47</v>
      </c>
      <c r="B83" s="280" t="s">
        <v>1372</v>
      </c>
      <c r="C83" s="748"/>
      <c r="D83" s="219" t="s">
        <v>1661</v>
      </c>
      <c r="E83" s="246">
        <v>3</v>
      </c>
      <c r="F83" s="221" t="str">
        <f t="shared" si="0"/>
        <v/>
      </c>
      <c r="G83" s="222"/>
      <c r="H83" s="223" t="s">
        <v>48</v>
      </c>
      <c r="I83" s="223">
        <v>7.8E-2</v>
      </c>
      <c r="J83" s="223">
        <v>60</v>
      </c>
      <c r="K83" s="223">
        <v>1140</v>
      </c>
      <c r="L83" s="223">
        <v>3420</v>
      </c>
      <c r="M83" s="224">
        <v>941.66666666666674</v>
      </c>
      <c r="N83" s="225">
        <v>188.33333333333331</v>
      </c>
      <c r="O83" s="226">
        <v>1130</v>
      </c>
      <c r="P83" s="397"/>
      <c r="Q83" s="228" t="str">
        <f t="shared" si="1"/>
        <v/>
      </c>
      <c r="R83" s="229" t="s">
        <v>1373</v>
      </c>
      <c r="S83" s="230" t="s">
        <v>1310</v>
      </c>
      <c r="T83" s="228" t="s">
        <v>45</v>
      </c>
      <c r="U83" s="228" t="s">
        <v>53</v>
      </c>
      <c r="V83" s="228">
        <f t="shared" si="2"/>
        <v>0</v>
      </c>
      <c r="W83" s="228">
        <f t="shared" si="3"/>
        <v>0</v>
      </c>
      <c r="X83" s="231"/>
      <c r="Y83" s="247" t="s">
        <v>970</v>
      </c>
      <c r="Z83" s="247"/>
      <c r="AA83" s="232" t="s">
        <v>1646</v>
      </c>
    </row>
    <row r="84" spans="1:27" ht="24" customHeight="1">
      <c r="A84" s="266">
        <v>48</v>
      </c>
      <c r="B84" s="280" t="s">
        <v>1514</v>
      </c>
      <c r="C84" s="748"/>
      <c r="D84" s="219" t="s">
        <v>1515</v>
      </c>
      <c r="E84" s="246">
        <v>3</v>
      </c>
      <c r="F84" s="221" t="str">
        <f t="shared" si="0"/>
        <v/>
      </c>
      <c r="G84" s="222"/>
      <c r="H84" s="223" t="s">
        <v>48</v>
      </c>
      <c r="I84" s="223">
        <v>7.8E-2</v>
      </c>
      <c r="J84" s="223">
        <v>60</v>
      </c>
      <c r="K84" s="223">
        <v>1140</v>
      </c>
      <c r="L84" s="223">
        <v>3420</v>
      </c>
      <c r="M84" s="224">
        <v>941.66666666666674</v>
      </c>
      <c r="N84" s="225">
        <v>188.33333333333331</v>
      </c>
      <c r="O84" s="226">
        <v>1130</v>
      </c>
      <c r="P84" s="397"/>
      <c r="Q84" s="228" t="str">
        <f t="shared" si="1"/>
        <v/>
      </c>
      <c r="R84" s="229" t="s">
        <v>1516</v>
      </c>
      <c r="S84" s="230" t="s">
        <v>1320</v>
      </c>
      <c r="T84" s="228" t="s">
        <v>45</v>
      </c>
      <c r="U84" s="228" t="s">
        <v>53</v>
      </c>
      <c r="V84" s="228">
        <f t="shared" si="2"/>
        <v>0</v>
      </c>
      <c r="W84" s="228">
        <f t="shared" si="3"/>
        <v>0</v>
      </c>
      <c r="X84" s="231"/>
      <c r="Y84" s="247" t="s">
        <v>970</v>
      </c>
      <c r="Z84" s="247"/>
      <c r="AA84" s="232" t="s">
        <v>1646</v>
      </c>
    </row>
    <row r="85" spans="1:27" ht="24" customHeight="1">
      <c r="A85" s="266">
        <v>49</v>
      </c>
      <c r="B85" s="245" t="s">
        <v>80</v>
      </c>
      <c r="C85" s="748"/>
      <c r="D85" s="219" t="s">
        <v>1650</v>
      </c>
      <c r="E85" s="246">
        <v>3</v>
      </c>
      <c r="F85" s="221" t="str">
        <f t="shared" si="0"/>
        <v/>
      </c>
      <c r="G85" s="222"/>
      <c r="H85" s="223" t="s">
        <v>47</v>
      </c>
      <c r="I85" s="223">
        <v>7.8E-2</v>
      </c>
      <c r="J85" s="223">
        <v>60</v>
      </c>
      <c r="K85" s="223">
        <v>1140</v>
      </c>
      <c r="L85" s="223">
        <v>3420</v>
      </c>
      <c r="M85" s="224">
        <v>941.66666666666674</v>
      </c>
      <c r="N85" s="225">
        <v>188.33333333333331</v>
      </c>
      <c r="O85" s="226">
        <v>1130</v>
      </c>
      <c r="P85" s="397"/>
      <c r="Q85" s="228" t="str">
        <f t="shared" si="1"/>
        <v/>
      </c>
      <c r="R85" s="229" t="s">
        <v>1651</v>
      </c>
      <c r="S85" s="230" t="s">
        <v>1299</v>
      </c>
      <c r="T85" s="228" t="s">
        <v>45</v>
      </c>
      <c r="U85" s="228" t="s">
        <v>53</v>
      </c>
      <c r="V85" s="228">
        <f t="shared" si="2"/>
        <v>0</v>
      </c>
      <c r="W85" s="228">
        <f t="shared" si="3"/>
        <v>0</v>
      </c>
      <c r="X85" s="231"/>
      <c r="Y85" s="247" t="s">
        <v>970</v>
      </c>
      <c r="Z85" s="247"/>
      <c r="AA85" s="232" t="s">
        <v>1646</v>
      </c>
    </row>
    <row r="86" spans="1:27" ht="24" customHeight="1">
      <c r="A86" s="266">
        <v>50</v>
      </c>
      <c r="B86" s="280" t="s">
        <v>1612</v>
      </c>
      <c r="C86" s="748"/>
      <c r="D86" s="219" t="s">
        <v>1838</v>
      </c>
      <c r="E86" s="246">
        <v>3</v>
      </c>
      <c r="F86" s="221" t="str">
        <f t="shared" si="0"/>
        <v/>
      </c>
      <c r="G86" s="222"/>
      <c r="H86" s="223" t="s">
        <v>48</v>
      </c>
      <c r="I86" s="223">
        <v>7.8E-2</v>
      </c>
      <c r="J86" s="223">
        <v>60</v>
      </c>
      <c r="K86" s="223">
        <v>1140</v>
      </c>
      <c r="L86" s="223">
        <v>3420</v>
      </c>
      <c r="M86" s="224">
        <v>941.66666666666674</v>
      </c>
      <c r="N86" s="225">
        <v>188.33333333333331</v>
      </c>
      <c r="O86" s="226">
        <v>1130</v>
      </c>
      <c r="P86" s="397"/>
      <c r="Q86" s="228" t="str">
        <f t="shared" si="1"/>
        <v/>
      </c>
      <c r="R86" s="229" t="s">
        <v>1613</v>
      </c>
      <c r="S86" s="230" t="s">
        <v>1299</v>
      </c>
      <c r="T86" s="228" t="s">
        <v>45</v>
      </c>
      <c r="U86" s="228" t="s">
        <v>53</v>
      </c>
      <c r="V86" s="228">
        <f t="shared" si="2"/>
        <v>0</v>
      </c>
      <c r="W86" s="228">
        <f t="shared" si="3"/>
        <v>0</v>
      </c>
      <c r="X86" s="231"/>
      <c r="Y86" s="247" t="s">
        <v>970</v>
      </c>
      <c r="Z86" s="247"/>
      <c r="AA86" s="232" t="s">
        <v>1646</v>
      </c>
    </row>
    <row r="87" spans="1:27" ht="24" customHeight="1">
      <c r="A87" s="266">
        <v>51</v>
      </c>
      <c r="B87" s="280" t="s">
        <v>1374</v>
      </c>
      <c r="C87" s="748"/>
      <c r="D87" s="219" t="s">
        <v>1375</v>
      </c>
      <c r="E87" s="246">
        <v>3</v>
      </c>
      <c r="F87" s="221" t="str">
        <f t="shared" si="0"/>
        <v/>
      </c>
      <c r="G87" s="222"/>
      <c r="H87" s="223" t="s">
        <v>47</v>
      </c>
      <c r="I87" s="223">
        <v>7.8E-2</v>
      </c>
      <c r="J87" s="223">
        <v>60</v>
      </c>
      <c r="K87" s="223">
        <v>1140</v>
      </c>
      <c r="L87" s="223">
        <v>3420</v>
      </c>
      <c r="M87" s="224">
        <v>941.66666666666674</v>
      </c>
      <c r="N87" s="225">
        <v>188.33333333333331</v>
      </c>
      <c r="O87" s="226">
        <v>1130</v>
      </c>
      <c r="P87" s="397"/>
      <c r="Q87" s="228" t="str">
        <f t="shared" si="1"/>
        <v/>
      </c>
      <c r="R87" s="229" t="s">
        <v>1376</v>
      </c>
      <c r="S87" s="230" t="s">
        <v>1320</v>
      </c>
      <c r="T87" s="228" t="s">
        <v>45</v>
      </c>
      <c r="U87" s="228" t="s">
        <v>53</v>
      </c>
      <c r="V87" s="228">
        <f t="shared" si="2"/>
        <v>0</v>
      </c>
      <c r="W87" s="228">
        <f t="shared" si="3"/>
        <v>0</v>
      </c>
      <c r="X87" s="231"/>
      <c r="Y87" s="247" t="s">
        <v>970</v>
      </c>
      <c r="Z87" s="247"/>
      <c r="AA87" s="232" t="s">
        <v>1646</v>
      </c>
    </row>
    <row r="88" spans="1:27" ht="24" customHeight="1">
      <c r="A88" s="805">
        <v>52</v>
      </c>
      <c r="B88" s="806" t="s">
        <v>1789</v>
      </c>
      <c r="C88" s="807" t="s">
        <v>1293</v>
      </c>
      <c r="D88" s="219" t="s">
        <v>1839</v>
      </c>
      <c r="E88" s="246">
        <v>3</v>
      </c>
      <c r="F88" s="221" t="str">
        <f t="shared" si="0"/>
        <v/>
      </c>
      <c r="G88" s="222"/>
      <c r="H88" s="223" t="s">
        <v>44</v>
      </c>
      <c r="I88" s="223">
        <v>7.8E-2</v>
      </c>
      <c r="J88" s="223">
        <v>60</v>
      </c>
      <c r="K88" s="223">
        <v>1140</v>
      </c>
      <c r="L88" s="223">
        <v>3420</v>
      </c>
      <c r="M88" s="224">
        <v>941.66666666666674</v>
      </c>
      <c r="N88" s="225">
        <v>188.33333333333331</v>
      </c>
      <c r="O88" s="226">
        <v>1130</v>
      </c>
      <c r="P88" s="397"/>
      <c r="Q88" s="228" t="str">
        <f t="shared" si="1"/>
        <v/>
      </c>
      <c r="R88" s="229" t="s">
        <v>1790</v>
      </c>
      <c r="S88" s="230" t="s">
        <v>1780</v>
      </c>
      <c r="T88" s="228" t="s">
        <v>45</v>
      </c>
      <c r="U88" s="228"/>
      <c r="V88" s="228">
        <f t="shared" si="2"/>
        <v>0</v>
      </c>
      <c r="W88" s="228">
        <f t="shared" si="3"/>
        <v>0</v>
      </c>
      <c r="X88" s="231"/>
      <c r="Y88" s="247" t="s">
        <v>970</v>
      </c>
      <c r="Z88" s="247"/>
      <c r="AA88" s="232" t="s">
        <v>1646</v>
      </c>
    </row>
    <row r="89" spans="1:27" ht="24" customHeight="1">
      <c r="A89" s="266">
        <v>53</v>
      </c>
      <c r="B89" s="280" t="s">
        <v>1377</v>
      </c>
      <c r="C89" s="748"/>
      <c r="D89" s="219" t="s">
        <v>1378</v>
      </c>
      <c r="E89" s="246">
        <v>3</v>
      </c>
      <c r="F89" s="221" t="str">
        <f t="shared" si="0"/>
        <v/>
      </c>
      <c r="G89" s="222"/>
      <c r="H89" s="223" t="s">
        <v>47</v>
      </c>
      <c r="I89" s="223">
        <v>7.8E-2</v>
      </c>
      <c r="J89" s="223">
        <v>60</v>
      </c>
      <c r="K89" s="223">
        <v>1140</v>
      </c>
      <c r="L89" s="223">
        <v>3420</v>
      </c>
      <c r="M89" s="224">
        <v>941.66666666666674</v>
      </c>
      <c r="N89" s="225">
        <v>188.33333333333331</v>
      </c>
      <c r="O89" s="226">
        <v>1130</v>
      </c>
      <c r="P89" s="397"/>
      <c r="Q89" s="228" t="str">
        <f t="shared" si="1"/>
        <v/>
      </c>
      <c r="R89" s="229" t="s">
        <v>1379</v>
      </c>
      <c r="S89" s="230" t="s">
        <v>1480</v>
      </c>
      <c r="T89" s="228" t="s">
        <v>45</v>
      </c>
      <c r="U89" s="228" t="s">
        <v>53</v>
      </c>
      <c r="V89" s="228">
        <f t="shared" si="2"/>
        <v>0</v>
      </c>
      <c r="W89" s="228">
        <f t="shared" si="3"/>
        <v>0</v>
      </c>
      <c r="X89" s="231"/>
      <c r="Y89" s="247" t="s">
        <v>970</v>
      </c>
      <c r="Z89" s="247"/>
      <c r="AA89" s="232" t="s">
        <v>1646</v>
      </c>
    </row>
    <row r="90" spans="1:27" ht="24" customHeight="1">
      <c r="A90" s="266">
        <v>54</v>
      </c>
      <c r="B90" s="280" t="s">
        <v>1380</v>
      </c>
      <c r="C90" s="748"/>
      <c r="D90" s="219" t="s">
        <v>1381</v>
      </c>
      <c r="E90" s="246">
        <v>3</v>
      </c>
      <c r="F90" s="221" t="str">
        <f t="shared" si="0"/>
        <v/>
      </c>
      <c r="G90" s="222"/>
      <c r="H90" s="223" t="s">
        <v>48</v>
      </c>
      <c r="I90" s="223">
        <v>7.8E-2</v>
      </c>
      <c r="J90" s="223">
        <v>60</v>
      </c>
      <c r="K90" s="223">
        <v>1140</v>
      </c>
      <c r="L90" s="223">
        <v>3420</v>
      </c>
      <c r="M90" s="224">
        <v>941.66666666666674</v>
      </c>
      <c r="N90" s="225">
        <v>188.33333333333331</v>
      </c>
      <c r="O90" s="226">
        <v>1130</v>
      </c>
      <c r="P90" s="397"/>
      <c r="Q90" s="228" t="str">
        <f t="shared" si="1"/>
        <v/>
      </c>
      <c r="R90" s="229" t="s">
        <v>1382</v>
      </c>
      <c r="S90" s="230" t="s">
        <v>1320</v>
      </c>
      <c r="T90" s="228" t="s">
        <v>45</v>
      </c>
      <c r="U90" s="228" t="s">
        <v>53</v>
      </c>
      <c r="V90" s="228">
        <f t="shared" si="2"/>
        <v>0</v>
      </c>
      <c r="W90" s="228">
        <f t="shared" si="3"/>
        <v>0</v>
      </c>
      <c r="X90" s="231"/>
      <c r="Y90" s="247" t="s">
        <v>970</v>
      </c>
      <c r="Z90" s="247"/>
      <c r="AA90" s="232" t="s">
        <v>1646</v>
      </c>
    </row>
    <row r="91" spans="1:27" ht="24" customHeight="1">
      <c r="A91" s="266">
        <v>55</v>
      </c>
      <c r="B91" s="280" t="s">
        <v>1383</v>
      </c>
      <c r="C91" s="748"/>
      <c r="D91" s="219" t="s">
        <v>1384</v>
      </c>
      <c r="E91" s="246">
        <v>3</v>
      </c>
      <c r="F91" s="221" t="str">
        <f t="shared" si="0"/>
        <v/>
      </c>
      <c r="G91" s="222"/>
      <c r="H91" s="223" t="s">
        <v>47</v>
      </c>
      <c r="I91" s="223">
        <v>7.8E-2</v>
      </c>
      <c r="J91" s="223">
        <v>60</v>
      </c>
      <c r="K91" s="223">
        <v>1140</v>
      </c>
      <c r="L91" s="223">
        <v>3420</v>
      </c>
      <c r="M91" s="224">
        <v>941.66666666666674</v>
      </c>
      <c r="N91" s="225">
        <v>188.33333333333331</v>
      </c>
      <c r="O91" s="226">
        <v>1130</v>
      </c>
      <c r="P91" s="397"/>
      <c r="Q91" s="228" t="str">
        <f t="shared" si="1"/>
        <v/>
      </c>
      <c r="R91" s="229" t="s">
        <v>1385</v>
      </c>
      <c r="S91" s="230" t="s">
        <v>1299</v>
      </c>
      <c r="T91" s="228" t="s">
        <v>45</v>
      </c>
      <c r="U91" s="228" t="s">
        <v>53</v>
      </c>
      <c r="V91" s="228">
        <f t="shared" si="2"/>
        <v>0</v>
      </c>
      <c r="W91" s="228">
        <f t="shared" si="3"/>
        <v>0</v>
      </c>
      <c r="X91" s="231"/>
      <c r="Y91" s="247" t="s">
        <v>970</v>
      </c>
      <c r="Z91" s="247"/>
      <c r="AA91" s="232" t="s">
        <v>1646</v>
      </c>
    </row>
    <row r="92" spans="1:27" ht="24" customHeight="1">
      <c r="A92" s="266">
        <v>56</v>
      </c>
      <c r="B92" s="280" t="s">
        <v>1386</v>
      </c>
      <c r="C92" s="748"/>
      <c r="D92" s="219" t="s">
        <v>1387</v>
      </c>
      <c r="E92" s="246">
        <v>3</v>
      </c>
      <c r="F92" s="221" t="str">
        <f t="shared" si="0"/>
        <v/>
      </c>
      <c r="G92" s="222"/>
      <c r="H92" s="223" t="s">
        <v>44</v>
      </c>
      <c r="I92" s="223">
        <v>7.8E-2</v>
      </c>
      <c r="J92" s="223">
        <v>60</v>
      </c>
      <c r="K92" s="223">
        <v>1140</v>
      </c>
      <c r="L92" s="223">
        <v>3420</v>
      </c>
      <c r="M92" s="224">
        <v>941.66666666666674</v>
      </c>
      <c r="N92" s="225">
        <v>188.33333333333331</v>
      </c>
      <c r="O92" s="226">
        <v>1130</v>
      </c>
      <c r="P92" s="397"/>
      <c r="Q92" s="228" t="str">
        <f t="shared" si="1"/>
        <v/>
      </c>
      <c r="R92" s="229" t="s">
        <v>1388</v>
      </c>
      <c r="S92" s="230" t="s">
        <v>1320</v>
      </c>
      <c r="T92" s="228" t="s">
        <v>45</v>
      </c>
      <c r="U92" s="228" t="s">
        <v>53</v>
      </c>
      <c r="V92" s="228">
        <f t="shared" si="2"/>
        <v>0</v>
      </c>
      <c r="W92" s="228">
        <f t="shared" si="3"/>
        <v>0</v>
      </c>
      <c r="X92" s="231"/>
      <c r="Y92" s="247" t="s">
        <v>970</v>
      </c>
      <c r="Z92" s="247"/>
      <c r="AA92" s="232" t="s">
        <v>1646</v>
      </c>
    </row>
    <row r="93" spans="1:27" ht="24" customHeight="1">
      <c r="A93" s="266">
        <v>57</v>
      </c>
      <c r="B93" s="280" t="s">
        <v>1389</v>
      </c>
      <c r="C93" s="748"/>
      <c r="D93" s="219" t="s">
        <v>1390</v>
      </c>
      <c r="E93" s="246">
        <v>3</v>
      </c>
      <c r="F93" s="221" t="str">
        <f t="shared" si="0"/>
        <v/>
      </c>
      <c r="G93" s="222"/>
      <c r="H93" s="223" t="s">
        <v>48</v>
      </c>
      <c r="I93" s="223">
        <v>7.8E-2</v>
      </c>
      <c r="J93" s="223">
        <v>60</v>
      </c>
      <c r="K93" s="223">
        <v>1140</v>
      </c>
      <c r="L93" s="223">
        <v>3420</v>
      </c>
      <c r="M93" s="224">
        <v>941.66666666666674</v>
      </c>
      <c r="N93" s="225">
        <v>188.33333333333331</v>
      </c>
      <c r="O93" s="226">
        <v>1130</v>
      </c>
      <c r="P93" s="397"/>
      <c r="Q93" s="228" t="str">
        <f t="shared" si="1"/>
        <v/>
      </c>
      <c r="R93" s="229" t="s">
        <v>1391</v>
      </c>
      <c r="S93" s="230" t="s">
        <v>1320</v>
      </c>
      <c r="T93" s="228" t="s">
        <v>45</v>
      </c>
      <c r="U93" s="228" t="s">
        <v>53</v>
      </c>
      <c r="V93" s="228">
        <f t="shared" si="2"/>
        <v>0</v>
      </c>
      <c r="W93" s="228">
        <f t="shared" si="3"/>
        <v>0</v>
      </c>
      <c r="X93" s="231"/>
      <c r="Y93" s="247" t="s">
        <v>970</v>
      </c>
      <c r="Z93" s="247"/>
      <c r="AA93" s="232" t="s">
        <v>1646</v>
      </c>
    </row>
    <row r="94" spans="1:27" ht="24" customHeight="1">
      <c r="A94" s="266">
        <v>58</v>
      </c>
      <c r="B94" s="280" t="s">
        <v>1392</v>
      </c>
      <c r="C94" s="748"/>
      <c r="D94" s="219" t="s">
        <v>1840</v>
      </c>
      <c r="E94" s="246">
        <v>3</v>
      </c>
      <c r="F94" s="221" t="str">
        <f t="shared" si="0"/>
        <v/>
      </c>
      <c r="G94" s="222"/>
      <c r="H94" s="223" t="s">
        <v>44</v>
      </c>
      <c r="I94" s="223">
        <v>7.8E-2</v>
      </c>
      <c r="J94" s="223">
        <v>60</v>
      </c>
      <c r="K94" s="223">
        <v>1140</v>
      </c>
      <c r="L94" s="223">
        <v>3420</v>
      </c>
      <c r="M94" s="224">
        <v>941.66666666666674</v>
      </c>
      <c r="N94" s="225">
        <v>188.33333333333331</v>
      </c>
      <c r="O94" s="226">
        <v>1130</v>
      </c>
      <c r="P94" s="397"/>
      <c r="Q94" s="228" t="str">
        <f t="shared" si="1"/>
        <v/>
      </c>
      <c r="R94" s="229" t="s">
        <v>1393</v>
      </c>
      <c r="S94" s="230" t="s">
        <v>1480</v>
      </c>
      <c r="T94" s="228" t="s">
        <v>45</v>
      </c>
      <c r="U94" s="228" t="s">
        <v>53</v>
      </c>
      <c r="V94" s="228">
        <f t="shared" si="2"/>
        <v>0</v>
      </c>
      <c r="W94" s="228">
        <f t="shared" si="3"/>
        <v>0</v>
      </c>
      <c r="X94" s="231"/>
      <c r="Y94" s="247" t="s">
        <v>970</v>
      </c>
      <c r="Z94" s="247"/>
      <c r="AA94" s="232" t="s">
        <v>1646</v>
      </c>
    </row>
    <row r="95" spans="1:27" ht="24" customHeight="1">
      <c r="A95" s="266">
        <v>59</v>
      </c>
      <c r="B95" s="280" t="s">
        <v>1517</v>
      </c>
      <c r="C95" s="748"/>
      <c r="D95" s="219" t="s">
        <v>1518</v>
      </c>
      <c r="E95" s="246">
        <v>3</v>
      </c>
      <c r="F95" s="221" t="str">
        <f t="shared" si="0"/>
        <v/>
      </c>
      <c r="G95" s="222"/>
      <c r="H95" s="223" t="s">
        <v>48</v>
      </c>
      <c r="I95" s="223">
        <v>7.8E-2</v>
      </c>
      <c r="J95" s="223">
        <v>60</v>
      </c>
      <c r="K95" s="223">
        <v>1140</v>
      </c>
      <c r="L95" s="223">
        <v>3420</v>
      </c>
      <c r="M95" s="224">
        <v>941.66666666666674</v>
      </c>
      <c r="N95" s="225">
        <v>188.33333333333331</v>
      </c>
      <c r="O95" s="226">
        <v>1130</v>
      </c>
      <c r="P95" s="397"/>
      <c r="Q95" s="228" t="str">
        <f t="shared" si="1"/>
        <v/>
      </c>
      <c r="R95" s="229" t="s">
        <v>1519</v>
      </c>
      <c r="S95" s="230" t="s">
        <v>1480</v>
      </c>
      <c r="T95" s="228" t="s">
        <v>45</v>
      </c>
      <c r="U95" s="228" t="s">
        <v>53</v>
      </c>
      <c r="V95" s="228">
        <f t="shared" si="2"/>
        <v>0</v>
      </c>
      <c r="W95" s="228">
        <f t="shared" si="3"/>
        <v>0</v>
      </c>
      <c r="X95" s="231"/>
      <c r="Y95" s="247" t="s">
        <v>970</v>
      </c>
      <c r="Z95" s="247"/>
      <c r="AA95" s="232" t="s">
        <v>1646</v>
      </c>
    </row>
    <row r="96" spans="1:27" ht="24" customHeight="1">
      <c r="A96" s="266">
        <v>60</v>
      </c>
      <c r="B96" s="280" t="s">
        <v>1520</v>
      </c>
      <c r="C96" s="748"/>
      <c r="D96" s="219" t="s">
        <v>1521</v>
      </c>
      <c r="E96" s="246">
        <v>3</v>
      </c>
      <c r="F96" s="221" t="str">
        <f t="shared" si="0"/>
        <v/>
      </c>
      <c r="G96" s="222"/>
      <c r="H96" s="223" t="s">
        <v>48</v>
      </c>
      <c r="I96" s="223">
        <v>7.8E-2</v>
      </c>
      <c r="J96" s="223">
        <v>60</v>
      </c>
      <c r="K96" s="223">
        <v>1140</v>
      </c>
      <c r="L96" s="223">
        <v>3420</v>
      </c>
      <c r="M96" s="224">
        <v>941.66666666666674</v>
      </c>
      <c r="N96" s="225">
        <v>188.33333333333331</v>
      </c>
      <c r="O96" s="226">
        <v>1130</v>
      </c>
      <c r="P96" s="397"/>
      <c r="Q96" s="228" t="str">
        <f t="shared" si="1"/>
        <v/>
      </c>
      <c r="R96" s="229" t="s">
        <v>1522</v>
      </c>
      <c r="S96" s="230" t="s">
        <v>1480</v>
      </c>
      <c r="T96" s="228" t="s">
        <v>45</v>
      </c>
      <c r="U96" s="228" t="s">
        <v>53</v>
      </c>
      <c r="V96" s="228">
        <f t="shared" si="2"/>
        <v>0</v>
      </c>
      <c r="W96" s="228">
        <f t="shared" si="3"/>
        <v>0</v>
      </c>
      <c r="X96" s="231"/>
      <c r="Y96" s="247" t="s">
        <v>970</v>
      </c>
      <c r="Z96" s="247"/>
      <c r="AA96" s="232" t="s">
        <v>1646</v>
      </c>
    </row>
    <row r="97" spans="1:27" ht="24" customHeight="1">
      <c r="A97" s="266">
        <v>61</v>
      </c>
      <c r="B97" s="280" t="s">
        <v>1523</v>
      </c>
      <c r="C97" s="748"/>
      <c r="D97" s="219" t="s">
        <v>1524</v>
      </c>
      <c r="E97" s="246">
        <v>3</v>
      </c>
      <c r="F97" s="221" t="str">
        <f t="shared" si="0"/>
        <v/>
      </c>
      <c r="G97" s="222"/>
      <c r="H97" s="223" t="s">
        <v>48</v>
      </c>
      <c r="I97" s="223">
        <v>7.8E-2</v>
      </c>
      <c r="J97" s="223">
        <v>60</v>
      </c>
      <c r="K97" s="223">
        <v>1140</v>
      </c>
      <c r="L97" s="223">
        <v>3420</v>
      </c>
      <c r="M97" s="224">
        <v>941.66666666666674</v>
      </c>
      <c r="N97" s="225">
        <v>188.33333333333331</v>
      </c>
      <c r="O97" s="226">
        <v>1130</v>
      </c>
      <c r="P97" s="397"/>
      <c r="Q97" s="228" t="str">
        <f t="shared" si="1"/>
        <v/>
      </c>
      <c r="R97" s="229" t="s">
        <v>1525</v>
      </c>
      <c r="S97" s="230" t="s">
        <v>1320</v>
      </c>
      <c r="T97" s="228" t="s">
        <v>45</v>
      </c>
      <c r="U97" s="228" t="s">
        <v>53</v>
      </c>
      <c r="V97" s="228">
        <f t="shared" si="2"/>
        <v>0</v>
      </c>
      <c r="W97" s="228">
        <f t="shared" si="3"/>
        <v>0</v>
      </c>
      <c r="X97" s="231"/>
      <c r="Y97" s="247" t="s">
        <v>970</v>
      </c>
      <c r="Z97" s="247"/>
      <c r="AA97" s="232" t="s">
        <v>1646</v>
      </c>
    </row>
    <row r="98" spans="1:27" ht="24" customHeight="1">
      <c r="A98" s="266">
        <v>62</v>
      </c>
      <c r="B98" s="280" t="s">
        <v>1394</v>
      </c>
      <c r="C98" s="748"/>
      <c r="D98" s="219" t="s">
        <v>1395</v>
      </c>
      <c r="E98" s="246">
        <v>3</v>
      </c>
      <c r="F98" s="221" t="str">
        <f t="shared" si="0"/>
        <v/>
      </c>
      <c r="G98" s="222"/>
      <c r="H98" s="223" t="s">
        <v>48</v>
      </c>
      <c r="I98" s="223">
        <v>7.8E-2</v>
      </c>
      <c r="J98" s="223">
        <v>60</v>
      </c>
      <c r="K98" s="223">
        <v>1140</v>
      </c>
      <c r="L98" s="223">
        <v>3420</v>
      </c>
      <c r="M98" s="224">
        <v>941.66666666666674</v>
      </c>
      <c r="N98" s="225">
        <v>188.33333333333331</v>
      </c>
      <c r="O98" s="226">
        <v>1130</v>
      </c>
      <c r="P98" s="397"/>
      <c r="Q98" s="228" t="str">
        <f t="shared" si="1"/>
        <v/>
      </c>
      <c r="R98" s="229" t="s">
        <v>1396</v>
      </c>
      <c r="S98" s="230" t="s">
        <v>1320</v>
      </c>
      <c r="T98" s="228" t="s">
        <v>45</v>
      </c>
      <c r="U98" s="228" t="s">
        <v>53</v>
      </c>
      <c r="V98" s="228">
        <f t="shared" si="2"/>
        <v>0</v>
      </c>
      <c r="W98" s="228">
        <f t="shared" si="3"/>
        <v>0</v>
      </c>
      <c r="X98" s="231"/>
      <c r="Y98" s="247" t="s">
        <v>970</v>
      </c>
      <c r="Z98" s="247"/>
      <c r="AA98" s="232" t="s">
        <v>1646</v>
      </c>
    </row>
    <row r="99" spans="1:27" ht="24" customHeight="1">
      <c r="A99" s="266">
        <v>63</v>
      </c>
      <c r="B99" s="280" t="s">
        <v>1397</v>
      </c>
      <c r="C99" s="748"/>
      <c r="D99" s="219" t="s">
        <v>1688</v>
      </c>
      <c r="E99" s="246">
        <v>3</v>
      </c>
      <c r="F99" s="221" t="str">
        <f t="shared" si="0"/>
        <v/>
      </c>
      <c r="G99" s="222"/>
      <c r="H99" s="223" t="s">
        <v>48</v>
      </c>
      <c r="I99" s="223">
        <v>7.8E-2</v>
      </c>
      <c r="J99" s="223">
        <v>60</v>
      </c>
      <c r="K99" s="223">
        <v>1140</v>
      </c>
      <c r="L99" s="223">
        <v>3420</v>
      </c>
      <c r="M99" s="224">
        <v>941.66666666666674</v>
      </c>
      <c r="N99" s="225">
        <v>188.33333333333331</v>
      </c>
      <c r="O99" s="226">
        <v>1130</v>
      </c>
      <c r="P99" s="397"/>
      <c r="Q99" s="228" t="str">
        <f t="shared" si="1"/>
        <v/>
      </c>
      <c r="R99" s="229" t="s">
        <v>1398</v>
      </c>
      <c r="S99" s="230" t="s">
        <v>1310</v>
      </c>
      <c r="T99" s="228" t="s">
        <v>45</v>
      </c>
      <c r="U99" s="228" t="s">
        <v>53</v>
      </c>
      <c r="V99" s="228">
        <f t="shared" si="2"/>
        <v>0</v>
      </c>
      <c r="W99" s="228">
        <f t="shared" si="3"/>
        <v>0</v>
      </c>
      <c r="X99" s="231"/>
      <c r="Y99" s="247" t="s">
        <v>970</v>
      </c>
      <c r="Z99" s="247"/>
      <c r="AA99" s="232" t="s">
        <v>1646</v>
      </c>
    </row>
    <row r="100" spans="1:27" ht="24" customHeight="1">
      <c r="A100" s="266">
        <v>64</v>
      </c>
      <c r="B100" s="280" t="s">
        <v>1526</v>
      </c>
      <c r="C100" s="748"/>
      <c r="D100" s="219" t="s">
        <v>1527</v>
      </c>
      <c r="E100" s="246">
        <v>3</v>
      </c>
      <c r="F100" s="221" t="str">
        <f t="shared" si="0"/>
        <v/>
      </c>
      <c r="G100" s="222"/>
      <c r="H100" s="223" t="s">
        <v>48</v>
      </c>
      <c r="I100" s="223">
        <v>7.8E-2</v>
      </c>
      <c r="J100" s="223">
        <v>60</v>
      </c>
      <c r="K100" s="223">
        <v>1140</v>
      </c>
      <c r="L100" s="223">
        <v>3420</v>
      </c>
      <c r="M100" s="224">
        <v>941.66666666666674</v>
      </c>
      <c r="N100" s="225">
        <v>188.33333333333331</v>
      </c>
      <c r="O100" s="226">
        <v>1130</v>
      </c>
      <c r="P100" s="397"/>
      <c r="Q100" s="228" t="str">
        <f t="shared" si="1"/>
        <v/>
      </c>
      <c r="R100" s="229" t="s">
        <v>1528</v>
      </c>
      <c r="S100" s="230" t="s">
        <v>1320</v>
      </c>
      <c r="T100" s="228" t="s">
        <v>45</v>
      </c>
      <c r="U100" s="228" t="s">
        <v>53</v>
      </c>
      <c r="V100" s="228">
        <f t="shared" si="2"/>
        <v>0</v>
      </c>
      <c r="W100" s="228">
        <f t="shared" si="3"/>
        <v>0</v>
      </c>
      <c r="X100" s="231"/>
      <c r="Y100" s="247" t="s">
        <v>970</v>
      </c>
      <c r="Z100" s="247"/>
      <c r="AA100" s="232" t="s">
        <v>1646</v>
      </c>
    </row>
    <row r="101" spans="1:27" ht="24" customHeight="1">
      <c r="A101" s="266">
        <v>65</v>
      </c>
      <c r="B101" s="280" t="s">
        <v>1399</v>
      </c>
      <c r="C101" s="748"/>
      <c r="D101" s="219" t="s">
        <v>1400</v>
      </c>
      <c r="E101" s="246">
        <v>3</v>
      </c>
      <c r="F101" s="221" t="str">
        <f t="shared" ref="F101:F123" si="4">IF(ISERROR(IF(G101/E101=0,"",G101/E101))=TRUE,"",IF(G101/E101=0,"",G101/E101))</f>
        <v/>
      </c>
      <c r="G101" s="222"/>
      <c r="H101" s="223" t="s">
        <v>47</v>
      </c>
      <c r="I101" s="223">
        <v>7.8E-2</v>
      </c>
      <c r="J101" s="223">
        <v>60</v>
      </c>
      <c r="K101" s="223">
        <v>1140</v>
      </c>
      <c r="L101" s="223">
        <v>3420</v>
      </c>
      <c r="M101" s="224">
        <v>941.66666666666674</v>
      </c>
      <c r="N101" s="225">
        <v>188.33333333333331</v>
      </c>
      <c r="O101" s="226">
        <v>1130</v>
      </c>
      <c r="P101" s="397"/>
      <c r="Q101" s="228" t="str">
        <f t="shared" ref="Q101:Q123" si="5">IF(ISERR(IF(O101*G101=0,"",O101*G101))=TRUE,"",IF(O101*G101=0,"",O101*G101))</f>
        <v/>
      </c>
      <c r="R101" s="229" t="s">
        <v>1401</v>
      </c>
      <c r="S101" s="230" t="s">
        <v>1310</v>
      </c>
      <c r="T101" s="228" t="s">
        <v>45</v>
      </c>
      <c r="U101" s="228" t="s">
        <v>53</v>
      </c>
      <c r="V101" s="228">
        <f t="shared" ref="V101:V123" si="6">IFERROR(G101*I101,"")</f>
        <v>0</v>
      </c>
      <c r="W101" s="228">
        <f t="shared" ref="W101:W123" si="7">IFERROR(G101/L101,"")</f>
        <v>0</v>
      </c>
      <c r="X101" s="231"/>
      <c r="Y101" s="247" t="s">
        <v>970</v>
      </c>
      <c r="Z101" s="247"/>
      <c r="AA101" s="232" t="s">
        <v>1646</v>
      </c>
    </row>
    <row r="102" spans="1:27" ht="24" customHeight="1">
      <c r="A102" s="266">
        <v>66</v>
      </c>
      <c r="B102" s="280" t="s">
        <v>1402</v>
      </c>
      <c r="C102" s="748"/>
      <c r="D102" s="219" t="s">
        <v>1403</v>
      </c>
      <c r="E102" s="246">
        <v>3</v>
      </c>
      <c r="F102" s="221" t="str">
        <f t="shared" si="4"/>
        <v/>
      </c>
      <c r="G102" s="222"/>
      <c r="H102" s="223" t="s">
        <v>48</v>
      </c>
      <c r="I102" s="223">
        <v>7.8E-2</v>
      </c>
      <c r="J102" s="223">
        <v>60</v>
      </c>
      <c r="K102" s="223">
        <v>1140</v>
      </c>
      <c r="L102" s="223">
        <v>3420</v>
      </c>
      <c r="M102" s="224">
        <v>941.66666666666674</v>
      </c>
      <c r="N102" s="225">
        <v>188.33333333333331</v>
      </c>
      <c r="O102" s="226">
        <v>1130</v>
      </c>
      <c r="P102" s="397"/>
      <c r="Q102" s="228" t="str">
        <f t="shared" si="5"/>
        <v/>
      </c>
      <c r="R102" s="229" t="s">
        <v>1404</v>
      </c>
      <c r="S102" s="230" t="s">
        <v>1480</v>
      </c>
      <c r="T102" s="228" t="s">
        <v>45</v>
      </c>
      <c r="U102" s="228" t="s">
        <v>53</v>
      </c>
      <c r="V102" s="228">
        <f t="shared" si="6"/>
        <v>0</v>
      </c>
      <c r="W102" s="228">
        <f t="shared" si="7"/>
        <v>0</v>
      </c>
      <c r="X102" s="231"/>
      <c r="Y102" s="247" t="s">
        <v>970</v>
      </c>
      <c r="Z102" s="247"/>
      <c r="AA102" s="232" t="s">
        <v>1646</v>
      </c>
    </row>
    <row r="103" spans="1:27" ht="24" customHeight="1">
      <c r="A103" s="266">
        <v>67</v>
      </c>
      <c r="B103" s="280" t="s">
        <v>1529</v>
      </c>
      <c r="C103" s="748"/>
      <c r="D103" s="219" t="s">
        <v>1530</v>
      </c>
      <c r="E103" s="246">
        <v>3</v>
      </c>
      <c r="F103" s="221" t="str">
        <f t="shared" si="4"/>
        <v/>
      </c>
      <c r="G103" s="222"/>
      <c r="H103" s="223" t="s">
        <v>47</v>
      </c>
      <c r="I103" s="223">
        <v>7.8E-2</v>
      </c>
      <c r="J103" s="223">
        <v>60</v>
      </c>
      <c r="K103" s="223">
        <v>1140</v>
      </c>
      <c r="L103" s="223">
        <v>3420</v>
      </c>
      <c r="M103" s="224">
        <v>941.66666666666674</v>
      </c>
      <c r="N103" s="225">
        <v>188.33333333333331</v>
      </c>
      <c r="O103" s="226">
        <v>1130</v>
      </c>
      <c r="P103" s="397"/>
      <c r="Q103" s="228" t="str">
        <f t="shared" si="5"/>
        <v/>
      </c>
      <c r="R103" s="229" t="s">
        <v>1531</v>
      </c>
      <c r="S103" s="230" t="s">
        <v>1480</v>
      </c>
      <c r="T103" s="228" t="s">
        <v>45</v>
      </c>
      <c r="U103" s="228" t="s">
        <v>53</v>
      </c>
      <c r="V103" s="228">
        <f t="shared" si="6"/>
        <v>0</v>
      </c>
      <c r="W103" s="228">
        <f t="shared" si="7"/>
        <v>0</v>
      </c>
      <c r="X103" s="231"/>
      <c r="Y103" s="247" t="s">
        <v>970</v>
      </c>
      <c r="Z103" s="247"/>
      <c r="AA103" s="232" t="s">
        <v>1646</v>
      </c>
    </row>
    <row r="104" spans="1:27" ht="24" customHeight="1">
      <c r="A104" s="266">
        <v>68</v>
      </c>
      <c r="B104" s="280" t="s">
        <v>1405</v>
      </c>
      <c r="C104" s="748"/>
      <c r="D104" s="219" t="s">
        <v>1406</v>
      </c>
      <c r="E104" s="246">
        <v>3</v>
      </c>
      <c r="F104" s="221" t="str">
        <f t="shared" si="4"/>
        <v/>
      </c>
      <c r="G104" s="222"/>
      <c r="H104" s="223" t="s">
        <v>47</v>
      </c>
      <c r="I104" s="223">
        <v>7.8E-2</v>
      </c>
      <c r="J104" s="223">
        <v>60</v>
      </c>
      <c r="K104" s="223">
        <v>1140</v>
      </c>
      <c r="L104" s="223">
        <v>3420</v>
      </c>
      <c r="M104" s="224">
        <v>941.66666666666674</v>
      </c>
      <c r="N104" s="225">
        <v>188.33333333333331</v>
      </c>
      <c r="O104" s="226">
        <v>1130</v>
      </c>
      <c r="P104" s="397"/>
      <c r="Q104" s="228" t="str">
        <f t="shared" si="5"/>
        <v/>
      </c>
      <c r="R104" s="229" t="s">
        <v>1407</v>
      </c>
      <c r="S104" s="230" t="s">
        <v>1320</v>
      </c>
      <c r="T104" s="228" t="s">
        <v>45</v>
      </c>
      <c r="U104" s="228" t="s">
        <v>53</v>
      </c>
      <c r="V104" s="228">
        <f t="shared" si="6"/>
        <v>0</v>
      </c>
      <c r="W104" s="228">
        <f t="shared" si="7"/>
        <v>0</v>
      </c>
      <c r="X104" s="231"/>
      <c r="Y104" s="247" t="s">
        <v>970</v>
      </c>
      <c r="Z104" s="247"/>
      <c r="AA104" s="232" t="s">
        <v>1646</v>
      </c>
    </row>
    <row r="105" spans="1:27" ht="24" customHeight="1">
      <c r="A105" s="266">
        <v>69</v>
      </c>
      <c r="B105" s="280" t="s">
        <v>1614</v>
      </c>
      <c r="C105" s="748"/>
      <c r="D105" s="219" t="s">
        <v>1615</v>
      </c>
      <c r="E105" s="246">
        <v>3</v>
      </c>
      <c r="F105" s="221" t="str">
        <f t="shared" si="4"/>
        <v/>
      </c>
      <c r="G105" s="222"/>
      <c r="H105" s="223" t="s">
        <v>48</v>
      </c>
      <c r="I105" s="223">
        <v>7.8E-2</v>
      </c>
      <c r="J105" s="223">
        <v>60</v>
      </c>
      <c r="K105" s="223">
        <v>1140</v>
      </c>
      <c r="L105" s="223">
        <v>3420</v>
      </c>
      <c r="M105" s="224">
        <v>941.66666666666674</v>
      </c>
      <c r="N105" s="225">
        <v>188.33333333333331</v>
      </c>
      <c r="O105" s="226">
        <v>1130</v>
      </c>
      <c r="P105" s="397"/>
      <c r="Q105" s="228" t="str">
        <f t="shared" si="5"/>
        <v/>
      </c>
      <c r="R105" s="229" t="s">
        <v>1616</v>
      </c>
      <c r="S105" s="230" t="s">
        <v>1296</v>
      </c>
      <c r="T105" s="228" t="s">
        <v>45</v>
      </c>
      <c r="U105" s="228" t="s">
        <v>53</v>
      </c>
      <c r="V105" s="228">
        <f t="shared" si="6"/>
        <v>0</v>
      </c>
      <c r="W105" s="228">
        <f t="shared" si="7"/>
        <v>0</v>
      </c>
      <c r="X105" s="231"/>
      <c r="Y105" s="247" t="s">
        <v>970</v>
      </c>
      <c r="Z105" s="247"/>
      <c r="AA105" s="232" t="s">
        <v>1646</v>
      </c>
    </row>
    <row r="106" spans="1:27" ht="24" customHeight="1">
      <c r="A106" s="266">
        <v>70</v>
      </c>
      <c r="B106" s="280" t="s">
        <v>1408</v>
      </c>
      <c r="C106" s="748"/>
      <c r="D106" s="219" t="s">
        <v>1409</v>
      </c>
      <c r="E106" s="246">
        <v>3</v>
      </c>
      <c r="F106" s="221" t="str">
        <f t="shared" si="4"/>
        <v/>
      </c>
      <c r="G106" s="222"/>
      <c r="H106" s="223" t="s">
        <v>48</v>
      </c>
      <c r="I106" s="223">
        <v>7.8E-2</v>
      </c>
      <c r="J106" s="223">
        <v>60</v>
      </c>
      <c r="K106" s="223">
        <v>1140</v>
      </c>
      <c r="L106" s="223">
        <v>3420</v>
      </c>
      <c r="M106" s="224">
        <v>941.66666666666674</v>
      </c>
      <c r="N106" s="225">
        <v>188.33333333333331</v>
      </c>
      <c r="O106" s="226">
        <v>1130</v>
      </c>
      <c r="P106" s="397"/>
      <c r="Q106" s="228" t="str">
        <f t="shared" si="5"/>
        <v/>
      </c>
      <c r="R106" s="229" t="s">
        <v>1410</v>
      </c>
      <c r="S106" s="230" t="s">
        <v>1480</v>
      </c>
      <c r="T106" s="228" t="s">
        <v>45</v>
      </c>
      <c r="U106" s="228" t="s">
        <v>53</v>
      </c>
      <c r="V106" s="228">
        <f t="shared" si="6"/>
        <v>0</v>
      </c>
      <c r="W106" s="228">
        <f t="shared" si="7"/>
        <v>0</v>
      </c>
      <c r="X106" s="231"/>
      <c r="Y106" s="247" t="s">
        <v>970</v>
      </c>
      <c r="Z106" s="247"/>
      <c r="AA106" s="232" t="s">
        <v>1646</v>
      </c>
    </row>
    <row r="107" spans="1:27" ht="24" customHeight="1">
      <c r="A107" s="266">
        <v>71</v>
      </c>
      <c r="B107" s="280" t="s">
        <v>1411</v>
      </c>
      <c r="C107" s="748"/>
      <c r="D107" s="219" t="s">
        <v>1412</v>
      </c>
      <c r="E107" s="246">
        <v>3</v>
      </c>
      <c r="F107" s="221" t="str">
        <f t="shared" si="4"/>
        <v/>
      </c>
      <c r="G107" s="222"/>
      <c r="H107" s="223" t="s">
        <v>47</v>
      </c>
      <c r="I107" s="223">
        <v>7.8E-2</v>
      </c>
      <c r="J107" s="223">
        <v>60</v>
      </c>
      <c r="K107" s="223">
        <v>1140</v>
      </c>
      <c r="L107" s="223">
        <v>3420</v>
      </c>
      <c r="M107" s="224">
        <v>941.66666666666674</v>
      </c>
      <c r="N107" s="225">
        <v>188.33333333333331</v>
      </c>
      <c r="O107" s="226">
        <v>1130</v>
      </c>
      <c r="P107" s="397"/>
      <c r="Q107" s="228" t="str">
        <f t="shared" si="5"/>
        <v/>
      </c>
      <c r="R107" s="229" t="s">
        <v>1413</v>
      </c>
      <c r="S107" s="230" t="s">
        <v>1320</v>
      </c>
      <c r="T107" s="228" t="s">
        <v>45</v>
      </c>
      <c r="U107" s="228" t="s">
        <v>53</v>
      </c>
      <c r="V107" s="228">
        <f t="shared" si="6"/>
        <v>0</v>
      </c>
      <c r="W107" s="228">
        <f t="shared" si="7"/>
        <v>0</v>
      </c>
      <c r="X107" s="231"/>
      <c r="Y107" s="247" t="s">
        <v>970</v>
      </c>
      <c r="Z107" s="247"/>
      <c r="AA107" s="232" t="s">
        <v>1646</v>
      </c>
    </row>
    <row r="108" spans="1:27" ht="24" customHeight="1">
      <c r="A108" s="266">
        <v>72</v>
      </c>
      <c r="B108" s="280" t="s">
        <v>1414</v>
      </c>
      <c r="C108" s="748"/>
      <c r="D108" s="219" t="s">
        <v>1415</v>
      </c>
      <c r="E108" s="246">
        <v>3</v>
      </c>
      <c r="F108" s="221" t="str">
        <f t="shared" si="4"/>
        <v/>
      </c>
      <c r="G108" s="222"/>
      <c r="H108" s="223" t="s">
        <v>44</v>
      </c>
      <c r="I108" s="223">
        <v>7.8E-2</v>
      </c>
      <c r="J108" s="223">
        <v>60</v>
      </c>
      <c r="K108" s="223">
        <v>1140</v>
      </c>
      <c r="L108" s="223">
        <v>3420</v>
      </c>
      <c r="M108" s="224">
        <v>941.66666666666674</v>
      </c>
      <c r="N108" s="225">
        <v>188.33333333333331</v>
      </c>
      <c r="O108" s="226">
        <v>1130</v>
      </c>
      <c r="P108" s="397"/>
      <c r="Q108" s="228" t="str">
        <f t="shared" si="5"/>
        <v/>
      </c>
      <c r="R108" s="229" t="s">
        <v>1416</v>
      </c>
      <c r="S108" s="230" t="s">
        <v>1480</v>
      </c>
      <c r="T108" s="228" t="s">
        <v>45</v>
      </c>
      <c r="U108" s="228" t="s">
        <v>53</v>
      </c>
      <c r="V108" s="228">
        <f t="shared" si="6"/>
        <v>0</v>
      </c>
      <c r="W108" s="228">
        <f t="shared" si="7"/>
        <v>0</v>
      </c>
      <c r="X108" s="231"/>
      <c r="Y108" s="247" t="s">
        <v>970</v>
      </c>
      <c r="Z108" s="247"/>
      <c r="AA108" s="232" t="s">
        <v>1646</v>
      </c>
    </row>
    <row r="109" spans="1:27" ht="24" customHeight="1">
      <c r="A109" s="266">
        <v>73</v>
      </c>
      <c r="B109" s="280" t="s">
        <v>1417</v>
      </c>
      <c r="C109" s="748"/>
      <c r="D109" s="219" t="s">
        <v>1418</v>
      </c>
      <c r="E109" s="246">
        <v>3</v>
      </c>
      <c r="F109" s="221" t="str">
        <f t="shared" si="4"/>
        <v/>
      </c>
      <c r="G109" s="222"/>
      <c r="H109" s="223" t="s">
        <v>48</v>
      </c>
      <c r="I109" s="223">
        <v>7.8E-2</v>
      </c>
      <c r="J109" s="223">
        <v>60</v>
      </c>
      <c r="K109" s="223">
        <v>1140</v>
      </c>
      <c r="L109" s="223">
        <v>3420</v>
      </c>
      <c r="M109" s="224">
        <v>941.66666666666674</v>
      </c>
      <c r="N109" s="225">
        <v>188.33333333333331</v>
      </c>
      <c r="O109" s="226">
        <v>1130</v>
      </c>
      <c r="P109" s="397"/>
      <c r="Q109" s="228" t="str">
        <f t="shared" si="5"/>
        <v/>
      </c>
      <c r="R109" s="229" t="s">
        <v>1419</v>
      </c>
      <c r="S109" s="230" t="s">
        <v>1299</v>
      </c>
      <c r="T109" s="228" t="s">
        <v>45</v>
      </c>
      <c r="U109" s="228" t="s">
        <v>53</v>
      </c>
      <c r="V109" s="228">
        <f t="shared" si="6"/>
        <v>0</v>
      </c>
      <c r="W109" s="228">
        <f t="shared" si="7"/>
        <v>0</v>
      </c>
      <c r="X109" s="231"/>
      <c r="Y109" s="247" t="s">
        <v>970</v>
      </c>
      <c r="Z109" s="247"/>
      <c r="AA109" s="232" t="s">
        <v>1646</v>
      </c>
    </row>
    <row r="110" spans="1:27" ht="24" customHeight="1">
      <c r="A110" s="266">
        <v>74</v>
      </c>
      <c r="B110" s="280" t="s">
        <v>1420</v>
      </c>
      <c r="C110" s="748"/>
      <c r="D110" s="219" t="s">
        <v>1689</v>
      </c>
      <c r="E110" s="246">
        <v>3</v>
      </c>
      <c r="F110" s="221" t="str">
        <f t="shared" si="4"/>
        <v/>
      </c>
      <c r="G110" s="222"/>
      <c r="H110" s="223" t="s">
        <v>48</v>
      </c>
      <c r="I110" s="223">
        <v>7.8E-2</v>
      </c>
      <c r="J110" s="223">
        <v>60</v>
      </c>
      <c r="K110" s="223">
        <v>1140</v>
      </c>
      <c r="L110" s="223">
        <v>3420</v>
      </c>
      <c r="M110" s="224">
        <v>941.66666666666674</v>
      </c>
      <c r="N110" s="225">
        <v>188.33333333333331</v>
      </c>
      <c r="O110" s="226">
        <v>1130</v>
      </c>
      <c r="P110" s="397"/>
      <c r="Q110" s="228" t="str">
        <f t="shared" si="5"/>
        <v/>
      </c>
      <c r="R110" s="229" t="s">
        <v>1421</v>
      </c>
      <c r="S110" s="230" t="s">
        <v>1299</v>
      </c>
      <c r="T110" s="228" t="s">
        <v>45</v>
      </c>
      <c r="U110" s="228" t="s">
        <v>53</v>
      </c>
      <c r="V110" s="228">
        <f t="shared" si="6"/>
        <v>0</v>
      </c>
      <c r="W110" s="228">
        <f t="shared" si="7"/>
        <v>0</v>
      </c>
      <c r="X110" s="231"/>
      <c r="Y110" s="247" t="s">
        <v>970</v>
      </c>
      <c r="Z110" s="247"/>
      <c r="AA110" s="232" t="s">
        <v>1646</v>
      </c>
    </row>
    <row r="111" spans="1:27" ht="24" customHeight="1">
      <c r="A111" s="266">
        <v>75</v>
      </c>
      <c r="B111" s="280" t="s">
        <v>1422</v>
      </c>
      <c r="C111" s="748"/>
      <c r="D111" s="219" t="s">
        <v>1423</v>
      </c>
      <c r="E111" s="246">
        <v>3</v>
      </c>
      <c r="F111" s="221" t="str">
        <f t="shared" si="4"/>
        <v/>
      </c>
      <c r="G111" s="222"/>
      <c r="H111" s="223" t="s">
        <v>48</v>
      </c>
      <c r="I111" s="223">
        <v>7.8E-2</v>
      </c>
      <c r="J111" s="223">
        <v>60</v>
      </c>
      <c r="K111" s="223">
        <v>1140</v>
      </c>
      <c r="L111" s="223">
        <v>3420</v>
      </c>
      <c r="M111" s="224">
        <v>941.66666666666674</v>
      </c>
      <c r="N111" s="225">
        <v>188.33333333333331</v>
      </c>
      <c r="O111" s="226">
        <v>1130</v>
      </c>
      <c r="P111" s="397"/>
      <c r="Q111" s="228" t="str">
        <f t="shared" si="5"/>
        <v/>
      </c>
      <c r="R111" s="229" t="s">
        <v>1424</v>
      </c>
      <c r="S111" s="230" t="s">
        <v>1320</v>
      </c>
      <c r="T111" s="228" t="s">
        <v>45</v>
      </c>
      <c r="U111" s="228" t="s">
        <v>53</v>
      </c>
      <c r="V111" s="228">
        <f t="shared" si="6"/>
        <v>0</v>
      </c>
      <c r="W111" s="228">
        <f t="shared" si="7"/>
        <v>0</v>
      </c>
      <c r="X111" s="231"/>
      <c r="Y111" s="247" t="s">
        <v>970</v>
      </c>
      <c r="Z111" s="247"/>
      <c r="AA111" s="232" t="s">
        <v>1646</v>
      </c>
    </row>
    <row r="112" spans="1:27" ht="24" customHeight="1">
      <c r="A112" s="266">
        <v>76</v>
      </c>
      <c r="B112" s="280" t="s">
        <v>1425</v>
      </c>
      <c r="C112" s="748"/>
      <c r="D112" s="219" t="s">
        <v>1426</v>
      </c>
      <c r="E112" s="246">
        <v>3</v>
      </c>
      <c r="F112" s="221" t="str">
        <f t="shared" si="4"/>
        <v/>
      </c>
      <c r="G112" s="222"/>
      <c r="H112" s="223" t="s">
        <v>47</v>
      </c>
      <c r="I112" s="223">
        <v>7.8E-2</v>
      </c>
      <c r="J112" s="223">
        <v>60</v>
      </c>
      <c r="K112" s="223">
        <v>1140</v>
      </c>
      <c r="L112" s="223">
        <v>3420</v>
      </c>
      <c r="M112" s="224">
        <v>941.66666666666674</v>
      </c>
      <c r="N112" s="225">
        <v>188.33333333333331</v>
      </c>
      <c r="O112" s="226">
        <v>1130</v>
      </c>
      <c r="P112" s="397"/>
      <c r="Q112" s="228" t="str">
        <f t="shared" si="5"/>
        <v/>
      </c>
      <c r="R112" s="229" t="s">
        <v>1427</v>
      </c>
      <c r="S112" s="230" t="s">
        <v>1299</v>
      </c>
      <c r="T112" s="228" t="s">
        <v>45</v>
      </c>
      <c r="U112" s="228" t="s">
        <v>53</v>
      </c>
      <c r="V112" s="228">
        <f t="shared" si="6"/>
        <v>0</v>
      </c>
      <c r="W112" s="228">
        <f t="shared" si="7"/>
        <v>0</v>
      </c>
      <c r="X112" s="231"/>
      <c r="Y112" s="247" t="s">
        <v>970</v>
      </c>
      <c r="Z112" s="247"/>
      <c r="AA112" s="232" t="s">
        <v>1646</v>
      </c>
    </row>
    <row r="113" spans="1:27" ht="24" customHeight="1">
      <c r="A113" s="266">
        <v>77</v>
      </c>
      <c r="B113" s="280" t="s">
        <v>1428</v>
      </c>
      <c r="C113" s="748"/>
      <c r="D113" s="219" t="s">
        <v>1429</v>
      </c>
      <c r="E113" s="246">
        <v>3</v>
      </c>
      <c r="F113" s="221" t="str">
        <f t="shared" si="4"/>
        <v/>
      </c>
      <c r="G113" s="222"/>
      <c r="H113" s="223" t="s">
        <v>47</v>
      </c>
      <c r="I113" s="223">
        <v>7.8E-2</v>
      </c>
      <c r="J113" s="223">
        <v>60</v>
      </c>
      <c r="K113" s="223">
        <v>1140</v>
      </c>
      <c r="L113" s="223">
        <v>3420</v>
      </c>
      <c r="M113" s="224">
        <v>941.66666666666674</v>
      </c>
      <c r="N113" s="225">
        <v>188.33333333333331</v>
      </c>
      <c r="O113" s="226">
        <v>1130</v>
      </c>
      <c r="P113" s="397"/>
      <c r="Q113" s="228" t="str">
        <f t="shared" si="5"/>
        <v/>
      </c>
      <c r="R113" s="229" t="s">
        <v>1430</v>
      </c>
      <c r="S113" s="230" t="s">
        <v>1480</v>
      </c>
      <c r="T113" s="228" t="s">
        <v>45</v>
      </c>
      <c r="U113" s="228" t="s">
        <v>53</v>
      </c>
      <c r="V113" s="228">
        <f t="shared" si="6"/>
        <v>0</v>
      </c>
      <c r="W113" s="228">
        <f t="shared" si="7"/>
        <v>0</v>
      </c>
      <c r="X113" s="231"/>
      <c r="Y113" s="247" t="s">
        <v>970</v>
      </c>
      <c r="Z113" s="247"/>
      <c r="AA113" s="232" t="s">
        <v>1646</v>
      </c>
    </row>
    <row r="114" spans="1:27" ht="24" customHeight="1">
      <c r="A114" s="266">
        <v>78</v>
      </c>
      <c r="B114" s="280" t="s">
        <v>1532</v>
      </c>
      <c r="C114" s="748"/>
      <c r="D114" s="219" t="s">
        <v>1533</v>
      </c>
      <c r="E114" s="246">
        <v>3</v>
      </c>
      <c r="F114" s="221" t="str">
        <f t="shared" si="4"/>
        <v/>
      </c>
      <c r="G114" s="222"/>
      <c r="H114" s="223" t="s">
        <v>48</v>
      </c>
      <c r="I114" s="223">
        <v>7.8E-2</v>
      </c>
      <c r="J114" s="223">
        <v>60</v>
      </c>
      <c r="K114" s="223">
        <v>1140</v>
      </c>
      <c r="L114" s="223">
        <v>3420</v>
      </c>
      <c r="M114" s="224">
        <v>941.66666666666674</v>
      </c>
      <c r="N114" s="225">
        <v>188.33333333333331</v>
      </c>
      <c r="O114" s="226">
        <v>1130</v>
      </c>
      <c r="P114" s="397"/>
      <c r="Q114" s="228" t="str">
        <f t="shared" si="5"/>
        <v/>
      </c>
      <c r="R114" s="229" t="s">
        <v>1534</v>
      </c>
      <c r="S114" s="230" t="s">
        <v>1480</v>
      </c>
      <c r="T114" s="228" t="s">
        <v>45</v>
      </c>
      <c r="U114" s="228" t="s">
        <v>53</v>
      </c>
      <c r="V114" s="228">
        <f t="shared" si="6"/>
        <v>0</v>
      </c>
      <c r="W114" s="228">
        <f t="shared" si="7"/>
        <v>0</v>
      </c>
      <c r="X114" s="231"/>
      <c r="Y114" s="247" t="s">
        <v>970</v>
      </c>
      <c r="Z114" s="247"/>
      <c r="AA114" s="232" t="s">
        <v>1646</v>
      </c>
    </row>
    <row r="115" spans="1:27" ht="24" customHeight="1">
      <c r="A115" s="266">
        <v>79</v>
      </c>
      <c r="B115" s="280" t="s">
        <v>1431</v>
      </c>
      <c r="C115" s="748"/>
      <c r="D115" s="219" t="s">
        <v>1432</v>
      </c>
      <c r="E115" s="246">
        <v>3</v>
      </c>
      <c r="F115" s="221" t="str">
        <f t="shared" si="4"/>
        <v/>
      </c>
      <c r="G115" s="222"/>
      <c r="H115" s="223" t="s">
        <v>47</v>
      </c>
      <c r="I115" s="223">
        <v>7.8E-2</v>
      </c>
      <c r="J115" s="223">
        <v>60</v>
      </c>
      <c r="K115" s="223">
        <v>1140</v>
      </c>
      <c r="L115" s="223">
        <v>3420</v>
      </c>
      <c r="M115" s="224">
        <v>941.66666666666674</v>
      </c>
      <c r="N115" s="225">
        <v>188.33333333333331</v>
      </c>
      <c r="O115" s="226">
        <v>1130</v>
      </c>
      <c r="P115" s="397"/>
      <c r="Q115" s="228" t="str">
        <f t="shared" si="5"/>
        <v/>
      </c>
      <c r="R115" s="229" t="s">
        <v>1433</v>
      </c>
      <c r="S115" s="230" t="s">
        <v>1480</v>
      </c>
      <c r="T115" s="228" t="s">
        <v>45</v>
      </c>
      <c r="U115" s="228" t="s">
        <v>53</v>
      </c>
      <c r="V115" s="228">
        <f t="shared" si="6"/>
        <v>0</v>
      </c>
      <c r="W115" s="228">
        <f t="shared" si="7"/>
        <v>0</v>
      </c>
      <c r="X115" s="231"/>
      <c r="Y115" s="247" t="s">
        <v>970</v>
      </c>
      <c r="Z115" s="247"/>
      <c r="AA115" s="232" t="s">
        <v>1646</v>
      </c>
    </row>
    <row r="116" spans="1:27" ht="24" customHeight="1">
      <c r="A116" s="266">
        <v>80</v>
      </c>
      <c r="B116" s="280" t="s">
        <v>1617</v>
      </c>
      <c r="C116" s="748"/>
      <c r="D116" s="219" t="s">
        <v>1618</v>
      </c>
      <c r="E116" s="246">
        <v>3</v>
      </c>
      <c r="F116" s="221" t="str">
        <f t="shared" si="4"/>
        <v/>
      </c>
      <c r="G116" s="222"/>
      <c r="H116" s="223" t="s">
        <v>48</v>
      </c>
      <c r="I116" s="223">
        <v>7.8E-2</v>
      </c>
      <c r="J116" s="223">
        <v>60</v>
      </c>
      <c r="K116" s="223">
        <v>1140</v>
      </c>
      <c r="L116" s="223">
        <v>3420</v>
      </c>
      <c r="M116" s="224">
        <v>941.66666666666674</v>
      </c>
      <c r="N116" s="225">
        <v>188.33333333333331</v>
      </c>
      <c r="O116" s="226">
        <v>1130</v>
      </c>
      <c r="P116" s="397"/>
      <c r="Q116" s="228" t="str">
        <f t="shared" si="5"/>
        <v/>
      </c>
      <c r="R116" s="229" t="s">
        <v>1619</v>
      </c>
      <c r="S116" s="230" t="s">
        <v>1480</v>
      </c>
      <c r="T116" s="228" t="s">
        <v>45</v>
      </c>
      <c r="U116" s="228" t="s">
        <v>53</v>
      </c>
      <c r="V116" s="228">
        <f t="shared" si="6"/>
        <v>0</v>
      </c>
      <c r="W116" s="228">
        <f t="shared" si="7"/>
        <v>0</v>
      </c>
      <c r="X116" s="231"/>
      <c r="Y116" s="247" t="s">
        <v>970</v>
      </c>
      <c r="Z116" s="247"/>
      <c r="AA116" s="232" t="s">
        <v>1646</v>
      </c>
    </row>
    <row r="117" spans="1:27" ht="24" customHeight="1">
      <c r="A117" s="266">
        <v>81</v>
      </c>
      <c r="B117" s="280" t="s">
        <v>1434</v>
      </c>
      <c r="C117" s="748"/>
      <c r="D117" s="219" t="s">
        <v>1435</v>
      </c>
      <c r="E117" s="246">
        <v>3</v>
      </c>
      <c r="F117" s="221" t="str">
        <f t="shared" si="4"/>
        <v/>
      </c>
      <c r="G117" s="222"/>
      <c r="H117" s="223" t="s">
        <v>47</v>
      </c>
      <c r="I117" s="223">
        <v>7.8E-2</v>
      </c>
      <c r="J117" s="223">
        <v>60</v>
      </c>
      <c r="K117" s="223">
        <v>1140</v>
      </c>
      <c r="L117" s="223">
        <v>3420</v>
      </c>
      <c r="M117" s="224">
        <v>941.66666666666674</v>
      </c>
      <c r="N117" s="225">
        <v>188.33333333333331</v>
      </c>
      <c r="O117" s="226">
        <v>1130</v>
      </c>
      <c r="P117" s="397"/>
      <c r="Q117" s="228" t="str">
        <f t="shared" si="5"/>
        <v/>
      </c>
      <c r="R117" s="229" t="s">
        <v>1436</v>
      </c>
      <c r="S117" s="230" t="s">
        <v>1480</v>
      </c>
      <c r="T117" s="228" t="s">
        <v>45</v>
      </c>
      <c r="U117" s="228" t="s">
        <v>53</v>
      </c>
      <c r="V117" s="228">
        <f t="shared" si="6"/>
        <v>0</v>
      </c>
      <c r="W117" s="228">
        <f t="shared" si="7"/>
        <v>0</v>
      </c>
      <c r="X117" s="231"/>
      <c r="Y117" s="247" t="s">
        <v>970</v>
      </c>
      <c r="Z117" s="247"/>
      <c r="AA117" s="232" t="s">
        <v>1646</v>
      </c>
    </row>
    <row r="118" spans="1:27" ht="24" customHeight="1">
      <c r="A118" s="266">
        <v>82</v>
      </c>
      <c r="B118" s="280" t="s">
        <v>1437</v>
      </c>
      <c r="C118" s="748"/>
      <c r="D118" s="219" t="s">
        <v>1438</v>
      </c>
      <c r="E118" s="246">
        <v>3</v>
      </c>
      <c r="F118" s="221" t="str">
        <f t="shared" si="4"/>
        <v/>
      </c>
      <c r="G118" s="222"/>
      <c r="H118" s="223" t="s">
        <v>47</v>
      </c>
      <c r="I118" s="223">
        <v>7.8E-2</v>
      </c>
      <c r="J118" s="223">
        <v>60</v>
      </c>
      <c r="K118" s="223">
        <v>1140</v>
      </c>
      <c r="L118" s="223">
        <v>3420</v>
      </c>
      <c r="M118" s="224">
        <v>941.66666666666674</v>
      </c>
      <c r="N118" s="225">
        <v>188.33333333333331</v>
      </c>
      <c r="O118" s="226">
        <v>1130</v>
      </c>
      <c r="P118" s="397"/>
      <c r="Q118" s="228" t="str">
        <f t="shared" si="5"/>
        <v/>
      </c>
      <c r="R118" s="229" t="s">
        <v>1439</v>
      </c>
      <c r="S118" s="230" t="s">
        <v>1296</v>
      </c>
      <c r="T118" s="228" t="s">
        <v>45</v>
      </c>
      <c r="U118" s="228" t="s">
        <v>53</v>
      </c>
      <c r="V118" s="228">
        <f t="shared" si="6"/>
        <v>0</v>
      </c>
      <c r="W118" s="228">
        <f t="shared" si="7"/>
        <v>0</v>
      </c>
      <c r="X118" s="231"/>
      <c r="Y118" s="247" t="s">
        <v>970</v>
      </c>
      <c r="Z118" s="247"/>
      <c r="AA118" s="232" t="s">
        <v>1646</v>
      </c>
    </row>
    <row r="119" spans="1:27" ht="24" customHeight="1">
      <c r="A119" s="266">
        <v>83</v>
      </c>
      <c r="B119" s="280" t="s">
        <v>1440</v>
      </c>
      <c r="C119" s="748"/>
      <c r="D119" s="219" t="s">
        <v>1441</v>
      </c>
      <c r="E119" s="246">
        <v>3</v>
      </c>
      <c r="F119" s="221" t="str">
        <f t="shared" si="4"/>
        <v/>
      </c>
      <c r="G119" s="222"/>
      <c r="H119" s="223" t="s">
        <v>48</v>
      </c>
      <c r="I119" s="223">
        <v>7.8E-2</v>
      </c>
      <c r="J119" s="223">
        <v>60</v>
      </c>
      <c r="K119" s="223">
        <v>1140</v>
      </c>
      <c r="L119" s="223">
        <v>3420</v>
      </c>
      <c r="M119" s="224">
        <v>941.66666666666674</v>
      </c>
      <c r="N119" s="225">
        <v>188.33333333333331</v>
      </c>
      <c r="O119" s="226">
        <v>1130</v>
      </c>
      <c r="P119" s="397"/>
      <c r="Q119" s="228" t="str">
        <f t="shared" si="5"/>
        <v/>
      </c>
      <c r="R119" s="229" t="s">
        <v>1442</v>
      </c>
      <c r="S119" s="230" t="s">
        <v>1320</v>
      </c>
      <c r="T119" s="228" t="s">
        <v>45</v>
      </c>
      <c r="U119" s="228" t="s">
        <v>53</v>
      </c>
      <c r="V119" s="228">
        <f t="shared" si="6"/>
        <v>0</v>
      </c>
      <c r="W119" s="228">
        <f t="shared" si="7"/>
        <v>0</v>
      </c>
      <c r="X119" s="231"/>
      <c r="Y119" s="247" t="s">
        <v>970</v>
      </c>
      <c r="Z119" s="247"/>
      <c r="AA119" s="232" t="s">
        <v>1646</v>
      </c>
    </row>
    <row r="120" spans="1:27" ht="24" customHeight="1">
      <c r="A120" s="266">
        <v>84</v>
      </c>
      <c r="B120" s="280" t="s">
        <v>1535</v>
      </c>
      <c r="C120" s="748"/>
      <c r="D120" s="219" t="s">
        <v>1536</v>
      </c>
      <c r="E120" s="246">
        <v>3</v>
      </c>
      <c r="F120" s="221" t="str">
        <f t="shared" si="4"/>
        <v/>
      </c>
      <c r="G120" s="222"/>
      <c r="H120" s="223" t="s">
        <v>48</v>
      </c>
      <c r="I120" s="223">
        <v>7.8E-2</v>
      </c>
      <c r="J120" s="223">
        <v>60</v>
      </c>
      <c r="K120" s="223">
        <v>1140</v>
      </c>
      <c r="L120" s="223">
        <v>3420</v>
      </c>
      <c r="M120" s="224">
        <v>941.66666666666674</v>
      </c>
      <c r="N120" s="225">
        <v>188.33333333333331</v>
      </c>
      <c r="O120" s="226">
        <v>1130</v>
      </c>
      <c r="P120" s="397"/>
      <c r="Q120" s="228" t="str">
        <f t="shared" si="5"/>
        <v/>
      </c>
      <c r="R120" s="229" t="s">
        <v>1537</v>
      </c>
      <c r="S120" s="230" t="s">
        <v>1480</v>
      </c>
      <c r="T120" s="228" t="s">
        <v>45</v>
      </c>
      <c r="U120" s="228" t="s">
        <v>53</v>
      </c>
      <c r="V120" s="228">
        <f t="shared" si="6"/>
        <v>0</v>
      </c>
      <c r="W120" s="228">
        <f t="shared" si="7"/>
        <v>0</v>
      </c>
      <c r="X120" s="231"/>
      <c r="Y120" s="247" t="s">
        <v>970</v>
      </c>
      <c r="Z120" s="247"/>
      <c r="AA120" s="232" t="s">
        <v>1646</v>
      </c>
    </row>
    <row r="121" spans="1:27" ht="24" customHeight="1">
      <c r="A121" s="266">
        <v>85</v>
      </c>
      <c r="B121" s="280" t="s">
        <v>1443</v>
      </c>
      <c r="C121" s="748"/>
      <c r="D121" s="219" t="s">
        <v>1444</v>
      </c>
      <c r="E121" s="246">
        <v>3</v>
      </c>
      <c r="F121" s="221" t="str">
        <f t="shared" si="4"/>
        <v/>
      </c>
      <c r="G121" s="222"/>
      <c r="H121" s="223" t="s">
        <v>48</v>
      </c>
      <c r="I121" s="223">
        <v>7.8E-2</v>
      </c>
      <c r="J121" s="223">
        <v>60</v>
      </c>
      <c r="K121" s="223">
        <v>1140</v>
      </c>
      <c r="L121" s="223">
        <v>3420</v>
      </c>
      <c r="M121" s="224">
        <v>941.66666666666674</v>
      </c>
      <c r="N121" s="225">
        <v>188.33333333333331</v>
      </c>
      <c r="O121" s="226">
        <v>1130</v>
      </c>
      <c r="P121" s="397"/>
      <c r="Q121" s="228" t="str">
        <f t="shared" si="5"/>
        <v/>
      </c>
      <c r="R121" s="229" t="s">
        <v>1445</v>
      </c>
      <c r="S121" s="230" t="s">
        <v>1296</v>
      </c>
      <c r="T121" s="228" t="s">
        <v>45</v>
      </c>
      <c r="U121" s="228" t="s">
        <v>53</v>
      </c>
      <c r="V121" s="228">
        <f t="shared" si="6"/>
        <v>0</v>
      </c>
      <c r="W121" s="228">
        <f t="shared" si="7"/>
        <v>0</v>
      </c>
      <c r="X121" s="231"/>
      <c r="Y121" s="247" t="s">
        <v>970</v>
      </c>
      <c r="Z121" s="247"/>
      <c r="AA121" s="232" t="s">
        <v>1646</v>
      </c>
    </row>
    <row r="122" spans="1:27" ht="24" customHeight="1">
      <c r="A122" s="266">
        <v>86</v>
      </c>
      <c r="B122" s="280" t="s">
        <v>1538</v>
      </c>
      <c r="C122" s="748"/>
      <c r="D122" s="219" t="s">
        <v>1539</v>
      </c>
      <c r="E122" s="246">
        <v>3</v>
      </c>
      <c r="F122" s="221" t="str">
        <f t="shared" si="4"/>
        <v/>
      </c>
      <c r="G122" s="222"/>
      <c r="H122" s="223" t="s">
        <v>48</v>
      </c>
      <c r="I122" s="223">
        <v>7.8E-2</v>
      </c>
      <c r="J122" s="223">
        <v>60</v>
      </c>
      <c r="K122" s="223">
        <v>1140</v>
      </c>
      <c r="L122" s="223">
        <v>3420</v>
      </c>
      <c r="M122" s="224">
        <v>941.66666666666674</v>
      </c>
      <c r="N122" s="225">
        <v>188.33333333333331</v>
      </c>
      <c r="O122" s="226">
        <v>1130</v>
      </c>
      <c r="P122" s="397"/>
      <c r="Q122" s="228" t="str">
        <f t="shared" si="5"/>
        <v/>
      </c>
      <c r="R122" s="229" t="s">
        <v>1540</v>
      </c>
      <c r="S122" s="230" t="s">
        <v>1480</v>
      </c>
      <c r="T122" s="228" t="s">
        <v>45</v>
      </c>
      <c r="U122" s="228" t="s">
        <v>53</v>
      </c>
      <c r="V122" s="228">
        <f t="shared" si="6"/>
        <v>0</v>
      </c>
      <c r="W122" s="228">
        <f t="shared" si="7"/>
        <v>0</v>
      </c>
      <c r="X122" s="231"/>
      <c r="Y122" s="247" t="s">
        <v>970</v>
      </c>
      <c r="Z122" s="247"/>
      <c r="AA122" s="232" t="s">
        <v>1646</v>
      </c>
    </row>
    <row r="123" spans="1:27" ht="24" customHeight="1">
      <c r="A123" s="266">
        <v>87</v>
      </c>
      <c r="B123" s="280" t="s">
        <v>1541</v>
      </c>
      <c r="C123" s="748"/>
      <c r="D123" s="219" t="s">
        <v>1542</v>
      </c>
      <c r="E123" s="246">
        <v>3</v>
      </c>
      <c r="F123" s="221" t="str">
        <f t="shared" si="4"/>
        <v/>
      </c>
      <c r="G123" s="222"/>
      <c r="H123" s="223" t="s">
        <v>48</v>
      </c>
      <c r="I123" s="223">
        <v>7.8E-2</v>
      </c>
      <c r="J123" s="223">
        <v>60</v>
      </c>
      <c r="K123" s="223">
        <v>1140</v>
      </c>
      <c r="L123" s="223">
        <v>3420</v>
      </c>
      <c r="M123" s="224">
        <v>941.66666666666674</v>
      </c>
      <c r="N123" s="225">
        <v>188.33333333333331</v>
      </c>
      <c r="O123" s="226">
        <v>1130</v>
      </c>
      <c r="P123" s="397"/>
      <c r="Q123" s="228" t="str">
        <f t="shared" si="5"/>
        <v/>
      </c>
      <c r="R123" s="229" t="s">
        <v>1543</v>
      </c>
      <c r="S123" s="230" t="s">
        <v>1296</v>
      </c>
      <c r="T123" s="228" t="s">
        <v>45</v>
      </c>
      <c r="U123" s="228" t="s">
        <v>53</v>
      </c>
      <c r="V123" s="228">
        <f t="shared" si="6"/>
        <v>0</v>
      </c>
      <c r="W123" s="228">
        <f t="shared" si="7"/>
        <v>0</v>
      </c>
      <c r="X123" s="231"/>
      <c r="Y123" s="247" t="s">
        <v>970</v>
      </c>
      <c r="Z123" s="247"/>
      <c r="AA123" s="232" t="s">
        <v>1646</v>
      </c>
    </row>
    <row r="124" spans="1:27" s="217" customFormat="1" ht="24" customHeight="1">
      <c r="A124" s="749" t="s">
        <v>1446</v>
      </c>
      <c r="B124" s="208"/>
      <c r="C124" s="209"/>
      <c r="D124" s="210"/>
      <c r="E124" s="210"/>
      <c r="F124" s="210"/>
      <c r="G124" s="211"/>
      <c r="H124" s="210"/>
      <c r="I124" s="210"/>
      <c r="J124" s="210"/>
      <c r="K124" s="210"/>
      <c r="L124" s="208" t="s">
        <v>43</v>
      </c>
      <c r="M124" s="208"/>
      <c r="N124" s="208"/>
      <c r="O124" s="208"/>
      <c r="P124" s="208"/>
      <c r="Q124" s="212" t="s">
        <v>43</v>
      </c>
      <c r="R124" s="213" t="s">
        <v>43</v>
      </c>
      <c r="S124" s="214"/>
      <c r="T124" s="214"/>
      <c r="U124" s="214"/>
      <c r="V124" s="214"/>
      <c r="W124" s="214" t="str">
        <f>IFERROR(G124/L124,"")</f>
        <v/>
      </c>
      <c r="X124" s="215"/>
      <c r="Y124" s="216"/>
      <c r="Z124" s="216"/>
      <c r="AA124" s="820"/>
    </row>
    <row r="125" spans="1:27" ht="24" customHeight="1">
      <c r="A125" s="266">
        <v>1</v>
      </c>
      <c r="B125" s="280" t="s">
        <v>1447</v>
      </c>
      <c r="C125" s="748"/>
      <c r="D125" s="219" t="s">
        <v>1448</v>
      </c>
      <c r="E125" s="246">
        <v>3</v>
      </c>
      <c r="F125" s="221" t="str">
        <f t="shared" ref="F125:F173" si="8">IF(ISERROR(IF(G125/E125=0,"",G125/E125))=TRUE,"",IF(G125/E125=0,"",G125/E125))</f>
        <v/>
      </c>
      <c r="G125" s="222"/>
      <c r="H125" s="223" t="s">
        <v>47</v>
      </c>
      <c r="I125" s="223">
        <v>7.8E-2</v>
      </c>
      <c r="J125" s="223">
        <v>60</v>
      </c>
      <c r="K125" s="223">
        <v>1140</v>
      </c>
      <c r="L125" s="223">
        <v>3420</v>
      </c>
      <c r="M125" s="224">
        <v>941.66666666666674</v>
      </c>
      <c r="N125" s="225">
        <v>188.33333333333331</v>
      </c>
      <c r="O125" s="226">
        <v>1130</v>
      </c>
      <c r="P125" s="397"/>
      <c r="Q125" s="228" t="str">
        <f t="shared" ref="Q125:Q129" si="9">IF(ISERR(IF(O125*G125=0,"",O125*G125))=TRUE,"",IF(O125*G125=0,"",O125*G125))</f>
        <v/>
      </c>
      <c r="R125" s="229" t="s">
        <v>1449</v>
      </c>
      <c r="S125" s="230" t="s">
        <v>1320</v>
      </c>
      <c r="T125" s="228" t="s">
        <v>45</v>
      </c>
      <c r="U125" s="228" t="s">
        <v>53</v>
      </c>
      <c r="V125" s="228">
        <f t="shared" ref="V125:V129" si="10">IFERROR(G125*I125,"")</f>
        <v>0</v>
      </c>
      <c r="W125" s="228">
        <f t="shared" ref="W125:W188" si="11">IFERROR(G125/L125,"")</f>
        <v>0</v>
      </c>
      <c r="X125" s="231"/>
      <c r="Y125" s="247" t="s">
        <v>970</v>
      </c>
      <c r="Z125" s="247"/>
      <c r="AA125" s="232" t="s">
        <v>1646</v>
      </c>
    </row>
    <row r="126" spans="1:27" ht="24" customHeight="1">
      <c r="A126" s="266">
        <v>2</v>
      </c>
      <c r="B126" s="280" t="s">
        <v>1707</v>
      </c>
      <c r="C126" s="748"/>
      <c r="D126" s="219" t="s">
        <v>1708</v>
      </c>
      <c r="E126" s="246">
        <v>3</v>
      </c>
      <c r="F126" s="221" t="str">
        <f t="shared" si="8"/>
        <v/>
      </c>
      <c r="G126" s="222"/>
      <c r="H126" s="223" t="s">
        <v>47</v>
      </c>
      <c r="I126" s="223">
        <v>7.8E-2</v>
      </c>
      <c r="J126" s="223">
        <v>60</v>
      </c>
      <c r="K126" s="223">
        <v>1140</v>
      </c>
      <c r="L126" s="223">
        <v>3420</v>
      </c>
      <c r="M126" s="224">
        <v>941.66666666666674</v>
      </c>
      <c r="N126" s="225">
        <v>188.33333333333331</v>
      </c>
      <c r="O126" s="226">
        <v>1130</v>
      </c>
      <c r="P126" s="397"/>
      <c r="Q126" s="228" t="str">
        <f t="shared" si="9"/>
        <v/>
      </c>
      <c r="R126" s="229" t="s">
        <v>1709</v>
      </c>
      <c r="S126" s="230" t="s">
        <v>1320</v>
      </c>
      <c r="T126" s="228" t="s">
        <v>45</v>
      </c>
      <c r="U126" s="228" t="s">
        <v>53</v>
      </c>
      <c r="V126" s="228">
        <f t="shared" si="10"/>
        <v>0</v>
      </c>
      <c r="W126" s="228">
        <f t="shared" si="11"/>
        <v>0</v>
      </c>
      <c r="X126" s="231"/>
      <c r="Y126" s="247" t="s">
        <v>970</v>
      </c>
      <c r="Z126" s="247"/>
      <c r="AA126" s="232" t="s">
        <v>1646</v>
      </c>
    </row>
    <row r="127" spans="1:27" ht="24" customHeight="1">
      <c r="A127" s="266">
        <v>3</v>
      </c>
      <c r="B127" s="280" t="s">
        <v>1450</v>
      </c>
      <c r="C127" s="748"/>
      <c r="D127" s="219" t="s">
        <v>1451</v>
      </c>
      <c r="E127" s="246">
        <v>3</v>
      </c>
      <c r="F127" s="221" t="str">
        <f t="shared" si="8"/>
        <v/>
      </c>
      <c r="G127" s="222"/>
      <c r="H127" s="223" t="s">
        <v>47</v>
      </c>
      <c r="I127" s="223">
        <v>7.8E-2</v>
      </c>
      <c r="J127" s="223">
        <v>60</v>
      </c>
      <c r="K127" s="223">
        <v>1140</v>
      </c>
      <c r="L127" s="223">
        <v>3420</v>
      </c>
      <c r="M127" s="224">
        <v>941.66666666666674</v>
      </c>
      <c r="N127" s="225">
        <v>188.33333333333331</v>
      </c>
      <c r="O127" s="226">
        <v>1130</v>
      </c>
      <c r="P127" s="397"/>
      <c r="Q127" s="228" t="str">
        <f t="shared" si="9"/>
        <v/>
      </c>
      <c r="R127" s="229" t="s">
        <v>1452</v>
      </c>
      <c r="S127" s="230" t="s">
        <v>1320</v>
      </c>
      <c r="T127" s="228" t="s">
        <v>45</v>
      </c>
      <c r="U127" s="228" t="s">
        <v>53</v>
      </c>
      <c r="V127" s="228">
        <f t="shared" si="10"/>
        <v>0</v>
      </c>
      <c r="W127" s="228">
        <f t="shared" si="11"/>
        <v>0</v>
      </c>
      <c r="X127" s="231"/>
      <c r="Y127" s="247" t="s">
        <v>970</v>
      </c>
      <c r="Z127" s="247"/>
      <c r="AA127" s="232" t="s">
        <v>1646</v>
      </c>
    </row>
    <row r="128" spans="1:27" ht="24" customHeight="1">
      <c r="A128" s="266">
        <v>4</v>
      </c>
      <c r="B128" s="750" t="s">
        <v>1453</v>
      </c>
      <c r="C128" s="751"/>
      <c r="D128" s="583" t="s">
        <v>1454</v>
      </c>
      <c r="E128" s="752">
        <v>3</v>
      </c>
      <c r="F128" s="221" t="str">
        <f t="shared" si="8"/>
        <v/>
      </c>
      <c r="G128" s="222"/>
      <c r="H128" s="223" t="s">
        <v>47</v>
      </c>
      <c r="I128" s="223">
        <v>7.8E-2</v>
      </c>
      <c r="J128" s="223">
        <v>60</v>
      </c>
      <c r="K128" s="223">
        <v>1140</v>
      </c>
      <c r="L128" s="223">
        <v>3420</v>
      </c>
      <c r="M128" s="224">
        <v>941.66666666666674</v>
      </c>
      <c r="N128" s="225">
        <v>188.33333333333331</v>
      </c>
      <c r="O128" s="226">
        <v>1130</v>
      </c>
      <c r="P128" s="397"/>
      <c r="Q128" s="228" t="str">
        <f t="shared" si="9"/>
        <v/>
      </c>
      <c r="R128" s="229" t="s">
        <v>1455</v>
      </c>
      <c r="S128" s="230" t="s">
        <v>1320</v>
      </c>
      <c r="T128" s="228" t="s">
        <v>45</v>
      </c>
      <c r="U128" s="228" t="s">
        <v>53</v>
      </c>
      <c r="V128" s="228">
        <f t="shared" si="10"/>
        <v>0</v>
      </c>
      <c r="W128" s="228">
        <f t="shared" si="11"/>
        <v>0</v>
      </c>
      <c r="X128" s="231"/>
      <c r="Y128" s="247" t="s">
        <v>970</v>
      </c>
      <c r="Z128" s="247"/>
      <c r="AA128" s="232" t="s">
        <v>1646</v>
      </c>
    </row>
    <row r="129" spans="1:27" ht="24" customHeight="1">
      <c r="A129" s="266">
        <v>5</v>
      </c>
      <c r="B129" s="280" t="s">
        <v>1456</v>
      </c>
      <c r="C129" s="748"/>
      <c r="D129" s="219" t="s">
        <v>1457</v>
      </c>
      <c r="E129" s="246">
        <v>3</v>
      </c>
      <c r="F129" s="221" t="str">
        <f t="shared" si="8"/>
        <v/>
      </c>
      <c r="G129" s="584"/>
      <c r="H129" s="223" t="s">
        <v>47</v>
      </c>
      <c r="I129" s="223">
        <v>7.8E-2</v>
      </c>
      <c r="J129" s="223">
        <v>60</v>
      </c>
      <c r="K129" s="223">
        <v>1140</v>
      </c>
      <c r="L129" s="223">
        <v>3420</v>
      </c>
      <c r="M129" s="224">
        <v>941.66666666666674</v>
      </c>
      <c r="N129" s="225">
        <v>188.33333333333331</v>
      </c>
      <c r="O129" s="226">
        <v>1130</v>
      </c>
      <c r="P129" s="753"/>
      <c r="Q129" s="228" t="str">
        <f t="shared" si="9"/>
        <v/>
      </c>
      <c r="R129" s="229" t="s">
        <v>1458</v>
      </c>
      <c r="S129" s="230" t="s">
        <v>1320</v>
      </c>
      <c r="T129" s="228" t="s">
        <v>45</v>
      </c>
      <c r="U129" s="228" t="s">
        <v>53</v>
      </c>
      <c r="V129" s="228">
        <f t="shared" si="10"/>
        <v>0</v>
      </c>
      <c r="W129" s="228">
        <f t="shared" si="11"/>
        <v>0</v>
      </c>
      <c r="X129" s="231"/>
      <c r="Y129" s="247" t="s">
        <v>970</v>
      </c>
      <c r="Z129" s="463"/>
      <c r="AA129" s="232" t="s">
        <v>1646</v>
      </c>
    </row>
    <row r="130" spans="1:27" s="10" customFormat="1" ht="24" customHeight="1">
      <c r="A130" s="258" t="s">
        <v>81</v>
      </c>
      <c r="B130" s="234"/>
      <c r="C130" s="235"/>
      <c r="D130" s="236"/>
      <c r="E130" s="259" t="s">
        <v>43</v>
      </c>
      <c r="F130" s="260" t="str">
        <f t="shared" si="8"/>
        <v/>
      </c>
      <c r="G130" s="261"/>
      <c r="H130" s="234" t="s">
        <v>43</v>
      </c>
      <c r="I130" s="234" t="s">
        <v>43</v>
      </c>
      <c r="J130" s="234" t="s">
        <v>43</v>
      </c>
      <c r="K130" s="234" t="s">
        <v>43</v>
      </c>
      <c r="L130" s="234" t="s">
        <v>43</v>
      </c>
      <c r="M130" s="234"/>
      <c r="N130" s="234"/>
      <c r="O130" s="234"/>
      <c r="P130" s="234"/>
      <c r="Q130" s="239" t="s">
        <v>43</v>
      </c>
      <c r="R130" s="240" t="s">
        <v>43</v>
      </c>
      <c r="S130" s="241"/>
      <c r="T130" s="241"/>
      <c r="U130" s="241"/>
      <c r="V130" s="241"/>
      <c r="W130" s="241" t="str">
        <f t="shared" si="11"/>
        <v/>
      </c>
      <c r="X130" s="242"/>
      <c r="Y130" s="243"/>
      <c r="Z130" s="243"/>
      <c r="AA130" s="759"/>
    </row>
    <row r="131" spans="1:27" ht="24" customHeight="1">
      <c r="A131" s="257">
        <f>IF(ISERR(A130+1)=TRUE,1,A130+1)</f>
        <v>1</v>
      </c>
      <c r="B131" s="248" t="s">
        <v>82</v>
      </c>
      <c r="C131" s="262"/>
      <c r="D131" s="219" t="s">
        <v>1544</v>
      </c>
      <c r="E131" s="246">
        <v>6</v>
      </c>
      <c r="F131" s="221" t="str">
        <f t="shared" si="8"/>
        <v/>
      </c>
      <c r="G131" s="222"/>
      <c r="H131" s="223" t="s">
        <v>48</v>
      </c>
      <c r="I131" s="223">
        <v>1.0720000000000001</v>
      </c>
      <c r="J131" s="223">
        <v>6</v>
      </c>
      <c r="K131" s="223">
        <v>150</v>
      </c>
      <c r="L131" s="223">
        <v>450</v>
      </c>
      <c r="M131" s="224">
        <v>958.33333333333326</v>
      </c>
      <c r="N131" s="225">
        <v>191.66666666666669</v>
      </c>
      <c r="O131" s="226">
        <v>1150</v>
      </c>
      <c r="P131" s="224"/>
      <c r="Q131" s="228" t="str">
        <f t="shared" ref="Q131:Q133" si="12">IF(ISERR(IF(O131*G131=0,"",O131*G131))=TRUE,"",IF(O131*G131=0,"",O131*G131))</f>
        <v/>
      </c>
      <c r="R131" s="229" t="s">
        <v>83</v>
      </c>
      <c r="S131" s="230" t="s">
        <v>84</v>
      </c>
      <c r="T131" s="228" t="s">
        <v>45</v>
      </c>
      <c r="U131" s="228" t="s">
        <v>53</v>
      </c>
      <c r="V131" s="228">
        <f t="shared" ref="V131:V133" si="13">IFERROR(G131*I131,"")</f>
        <v>0</v>
      </c>
      <c r="W131" s="228">
        <f t="shared" si="11"/>
        <v>0</v>
      </c>
      <c r="X131" s="231"/>
      <c r="Y131" s="247" t="s">
        <v>970</v>
      </c>
      <c r="Z131" s="247"/>
      <c r="AA131" s="232" t="s">
        <v>1646</v>
      </c>
    </row>
    <row r="132" spans="1:27" ht="24" customHeight="1">
      <c r="A132" s="244">
        <f>IF(ISERR(A131+1)=TRUE,1,A131+1)</f>
        <v>2</v>
      </c>
      <c r="B132" s="248" t="s">
        <v>85</v>
      </c>
      <c r="C132" s="249"/>
      <c r="D132" s="219" t="s">
        <v>1652</v>
      </c>
      <c r="E132" s="246">
        <v>6</v>
      </c>
      <c r="F132" s="221" t="str">
        <f t="shared" si="8"/>
        <v/>
      </c>
      <c r="G132" s="222"/>
      <c r="H132" s="223" t="s">
        <v>48</v>
      </c>
      <c r="I132" s="223">
        <v>1.0720000000000001</v>
      </c>
      <c r="J132" s="223">
        <v>6</v>
      </c>
      <c r="K132" s="223">
        <v>150</v>
      </c>
      <c r="L132" s="223">
        <v>450</v>
      </c>
      <c r="M132" s="224">
        <v>958.33333333333326</v>
      </c>
      <c r="N132" s="225">
        <v>191.66666666666669</v>
      </c>
      <c r="O132" s="226">
        <v>1150</v>
      </c>
      <c r="P132" s="263"/>
      <c r="Q132" s="228" t="str">
        <f t="shared" si="12"/>
        <v/>
      </c>
      <c r="R132" s="229" t="s">
        <v>86</v>
      </c>
      <c r="S132" s="230" t="s">
        <v>87</v>
      </c>
      <c r="T132" s="228" t="s">
        <v>45</v>
      </c>
      <c r="U132" s="228" t="s">
        <v>53</v>
      </c>
      <c r="V132" s="228">
        <f t="shared" si="13"/>
        <v>0</v>
      </c>
      <c r="W132" s="228">
        <f t="shared" si="11"/>
        <v>0</v>
      </c>
      <c r="X132" s="231"/>
      <c r="Y132" s="247" t="s">
        <v>970</v>
      </c>
      <c r="Z132" s="247"/>
      <c r="AA132" s="232" t="s">
        <v>1646</v>
      </c>
    </row>
    <row r="133" spans="1:27" ht="24" customHeight="1">
      <c r="A133" s="264">
        <f>IF(ISERR(A132+1)=TRUE,1,A132+1)</f>
        <v>3</v>
      </c>
      <c r="B133" s="248" t="s">
        <v>88</v>
      </c>
      <c r="C133" s="249"/>
      <c r="D133" s="219" t="s">
        <v>1620</v>
      </c>
      <c r="E133" s="246">
        <v>6</v>
      </c>
      <c r="F133" s="221" t="str">
        <f t="shared" si="8"/>
        <v/>
      </c>
      <c r="G133" s="222"/>
      <c r="H133" s="223" t="s">
        <v>48</v>
      </c>
      <c r="I133" s="223">
        <v>1.0720000000000001</v>
      </c>
      <c r="J133" s="223">
        <v>6</v>
      </c>
      <c r="K133" s="223">
        <v>150</v>
      </c>
      <c r="L133" s="223">
        <v>450</v>
      </c>
      <c r="M133" s="224">
        <v>958.33333333333326</v>
      </c>
      <c r="N133" s="225">
        <v>191.66666666666669</v>
      </c>
      <c r="O133" s="226">
        <v>1150</v>
      </c>
      <c r="P133" s="224"/>
      <c r="Q133" s="228" t="str">
        <f t="shared" si="12"/>
        <v/>
      </c>
      <c r="R133" s="229" t="s">
        <v>89</v>
      </c>
      <c r="S133" s="230" t="s">
        <v>87</v>
      </c>
      <c r="T133" s="228" t="s">
        <v>45</v>
      </c>
      <c r="U133" s="228" t="s">
        <v>53</v>
      </c>
      <c r="V133" s="228">
        <f t="shared" si="13"/>
        <v>0</v>
      </c>
      <c r="W133" s="228">
        <f t="shared" si="11"/>
        <v>0</v>
      </c>
      <c r="X133" s="231"/>
      <c r="Y133" s="247" t="s">
        <v>970</v>
      </c>
      <c r="Z133" s="247"/>
      <c r="AA133" s="232" t="s">
        <v>1646</v>
      </c>
    </row>
    <row r="134" spans="1:27" s="10" customFormat="1" ht="24" customHeight="1">
      <c r="A134" s="258" t="s">
        <v>90</v>
      </c>
      <c r="B134" s="234"/>
      <c r="C134" s="235"/>
      <c r="D134" s="236"/>
      <c r="E134" s="259" t="s">
        <v>43</v>
      </c>
      <c r="F134" s="260" t="str">
        <f t="shared" si="8"/>
        <v/>
      </c>
      <c r="G134" s="261"/>
      <c r="H134" s="234" t="s">
        <v>43</v>
      </c>
      <c r="I134" s="234" t="s">
        <v>43</v>
      </c>
      <c r="J134" s="234" t="s">
        <v>43</v>
      </c>
      <c r="K134" s="234" t="s">
        <v>43</v>
      </c>
      <c r="L134" s="234" t="s">
        <v>43</v>
      </c>
      <c r="M134" s="265"/>
      <c r="N134" s="234"/>
      <c r="O134" s="234"/>
      <c r="P134" s="234"/>
      <c r="Q134" s="239" t="s">
        <v>43</v>
      </c>
      <c r="R134" s="240" t="s">
        <v>43</v>
      </c>
      <c r="S134" s="241"/>
      <c r="T134" s="241"/>
      <c r="U134" s="241"/>
      <c r="V134" s="241"/>
      <c r="W134" s="241" t="str">
        <f t="shared" si="11"/>
        <v/>
      </c>
      <c r="X134" s="242"/>
      <c r="Y134" s="243"/>
      <c r="Z134" s="243"/>
      <c r="AA134" s="759"/>
    </row>
    <row r="135" spans="1:27" ht="24" customHeight="1">
      <c r="A135" s="266">
        <f>IF(ISERR(A134+1)=TRUE,1,A134+1)</f>
        <v>1</v>
      </c>
      <c r="B135" s="248" t="s">
        <v>91</v>
      </c>
      <c r="C135" s="250"/>
      <c r="D135" s="219" t="s">
        <v>1459</v>
      </c>
      <c r="E135" s="246">
        <v>6</v>
      </c>
      <c r="F135" s="221" t="str">
        <f>IF(ISERROR(IF(G135/E135=0,"",G135/E135))=TRUE,"",IF(G135/E135=0,"",G135/E135))</f>
        <v/>
      </c>
      <c r="G135" s="222"/>
      <c r="H135" s="223" t="s">
        <v>47</v>
      </c>
      <c r="I135" s="223">
        <v>1.6919999999999999</v>
      </c>
      <c r="J135" s="223">
        <v>6</v>
      </c>
      <c r="K135" s="223">
        <v>72</v>
      </c>
      <c r="L135" s="223">
        <v>216</v>
      </c>
      <c r="M135" s="224">
        <v>2093.3333333333335</v>
      </c>
      <c r="N135" s="225">
        <v>418.66666666666669</v>
      </c>
      <c r="O135" s="226">
        <v>2512</v>
      </c>
      <c r="P135" s="267"/>
      <c r="Q135" s="228" t="str">
        <f>IF(ISERR(IF(O135*G135=0,"",O135*G135))=TRUE,"",IF(O135*G135=0,"",O135*G135))</f>
        <v/>
      </c>
      <c r="R135" s="229" t="s">
        <v>92</v>
      </c>
      <c r="S135" s="230" t="s">
        <v>93</v>
      </c>
      <c r="T135" s="228" t="s">
        <v>45</v>
      </c>
      <c r="U135" s="228" t="s">
        <v>53</v>
      </c>
      <c r="V135" s="228">
        <f>IFERROR(G135*I135,"")</f>
        <v>0</v>
      </c>
      <c r="W135" s="228">
        <f>IFERROR(G135/L135,"")</f>
        <v>0</v>
      </c>
      <c r="X135" s="231"/>
      <c r="Y135" s="247" t="s">
        <v>970</v>
      </c>
      <c r="Z135" s="247"/>
      <c r="AA135" s="232" t="s">
        <v>1646</v>
      </c>
    </row>
    <row r="136" spans="1:27" s="278" customFormat="1" ht="24" customHeight="1">
      <c r="A136" s="268" t="s">
        <v>94</v>
      </c>
      <c r="B136" s="269"/>
      <c r="C136" s="270"/>
      <c r="D136" s="271"/>
      <c r="E136" s="271"/>
      <c r="F136" s="271"/>
      <c r="G136" s="272"/>
      <c r="H136" s="271"/>
      <c r="I136" s="271"/>
      <c r="J136" s="271"/>
      <c r="K136" s="271"/>
      <c r="L136" s="271"/>
      <c r="M136" s="271"/>
      <c r="N136" s="269"/>
      <c r="O136" s="269"/>
      <c r="P136" s="269"/>
      <c r="Q136" s="273" t="s">
        <v>43</v>
      </c>
      <c r="R136" s="274" t="s">
        <v>43</v>
      </c>
      <c r="S136" s="275"/>
      <c r="T136" s="275"/>
      <c r="U136" s="275"/>
      <c r="V136" s="275"/>
      <c r="W136" s="275" t="str">
        <f t="shared" si="11"/>
        <v/>
      </c>
      <c r="X136" s="276"/>
      <c r="Y136" s="277"/>
      <c r="Z136" s="277"/>
      <c r="AA136" s="821"/>
    </row>
    <row r="137" spans="1:27" s="10" customFormat="1" ht="24" customHeight="1">
      <c r="A137" s="258" t="s">
        <v>95</v>
      </c>
      <c r="B137" s="234"/>
      <c r="C137" s="235"/>
      <c r="D137" s="236"/>
      <c r="E137" s="237"/>
      <c r="F137" s="236"/>
      <c r="G137" s="238"/>
      <c r="H137" s="236"/>
      <c r="I137" s="236"/>
      <c r="J137" s="236"/>
      <c r="K137" s="236"/>
      <c r="L137" s="236"/>
      <c r="M137" s="236"/>
      <c r="N137" s="234"/>
      <c r="O137" s="234"/>
      <c r="P137" s="234"/>
      <c r="Q137" s="239" t="s">
        <v>43</v>
      </c>
      <c r="R137" s="240" t="s">
        <v>43</v>
      </c>
      <c r="S137" s="241"/>
      <c r="T137" s="241"/>
      <c r="U137" s="241"/>
      <c r="V137" s="241"/>
      <c r="W137" s="241" t="str">
        <f t="shared" si="11"/>
        <v/>
      </c>
      <c r="X137" s="242"/>
      <c r="Y137" s="243"/>
      <c r="Z137" s="243"/>
      <c r="AA137" s="243"/>
    </row>
    <row r="138" spans="1:27" s="10" customFormat="1" ht="24" customHeight="1">
      <c r="A138" s="279" t="s">
        <v>96</v>
      </c>
      <c r="B138" s="234"/>
      <c r="C138" s="235"/>
      <c r="D138" s="236"/>
      <c r="E138" s="237"/>
      <c r="F138" s="236"/>
      <c r="G138" s="238"/>
      <c r="H138" s="236"/>
      <c r="I138" s="236"/>
      <c r="J138" s="236"/>
      <c r="K138" s="236"/>
      <c r="L138" s="236"/>
      <c r="M138" s="236"/>
      <c r="N138" s="234"/>
      <c r="O138" s="234"/>
      <c r="P138" s="234"/>
      <c r="Q138" s="239" t="s">
        <v>43</v>
      </c>
      <c r="R138" s="240" t="s">
        <v>43</v>
      </c>
      <c r="S138" s="241"/>
      <c r="T138" s="241"/>
      <c r="U138" s="241"/>
      <c r="V138" s="241"/>
      <c r="W138" s="241" t="str">
        <f t="shared" si="11"/>
        <v/>
      </c>
      <c r="X138" s="242"/>
      <c r="Y138" s="243"/>
      <c r="Z138" s="243"/>
      <c r="AA138" s="243"/>
    </row>
    <row r="139" spans="1:27" ht="24" customHeight="1">
      <c r="A139" s="244">
        <v>2</v>
      </c>
      <c r="B139" s="280" t="s">
        <v>97</v>
      </c>
      <c r="C139" s="281"/>
      <c r="D139" s="219" t="s">
        <v>98</v>
      </c>
      <c r="E139" s="246">
        <v>3</v>
      </c>
      <c r="F139" s="221" t="str">
        <f t="shared" ref="F139:F145" si="14">IF(ISERROR(IF(G139/E139=0,"",G139/E139))=TRUE,"",IF(G139/E139=0,"",G139/E139))</f>
        <v/>
      </c>
      <c r="G139" s="222"/>
      <c r="H139" s="223" t="s">
        <v>47</v>
      </c>
      <c r="I139" s="223">
        <v>7.0000000000000007E-2</v>
      </c>
      <c r="J139" s="223">
        <v>108</v>
      </c>
      <c r="K139" s="223">
        <v>1512</v>
      </c>
      <c r="L139" s="223">
        <v>4536</v>
      </c>
      <c r="M139" s="224">
        <v>732.5</v>
      </c>
      <c r="N139" s="225">
        <v>146.5</v>
      </c>
      <c r="O139" s="226">
        <v>879</v>
      </c>
      <c r="P139" s="227"/>
      <c r="Q139" s="228" t="str">
        <f t="shared" ref="Q139:Q145" si="15">IF(ISERR(IF(O139*G139=0,"",O139*G139))=TRUE,"",IF(O139*G139=0,"",O139*G139))</f>
        <v/>
      </c>
      <c r="R139" s="229" t="s">
        <v>99</v>
      </c>
      <c r="S139" s="230" t="s">
        <v>100</v>
      </c>
      <c r="T139" s="228" t="s">
        <v>45</v>
      </c>
      <c r="U139" s="228" t="s">
        <v>56</v>
      </c>
      <c r="V139" s="228">
        <f t="shared" ref="V139:V145" si="16">IFERROR(G139*I139,"")</f>
        <v>0</v>
      </c>
      <c r="W139" s="228">
        <f t="shared" si="11"/>
        <v>0</v>
      </c>
      <c r="X139" s="231"/>
      <c r="Y139" s="247" t="s">
        <v>970</v>
      </c>
      <c r="Z139" s="247"/>
      <c r="AA139" s="232" t="s">
        <v>1646</v>
      </c>
    </row>
    <row r="140" spans="1:27" ht="24" customHeight="1">
      <c r="A140" s="244">
        <v>3</v>
      </c>
      <c r="B140" s="280" t="s">
        <v>101</v>
      </c>
      <c r="C140" s="282"/>
      <c r="D140" s="219" t="s">
        <v>102</v>
      </c>
      <c r="E140" s="246">
        <v>3</v>
      </c>
      <c r="F140" s="221" t="str">
        <f t="shared" si="14"/>
        <v/>
      </c>
      <c r="G140" s="222"/>
      <c r="H140" s="223" t="s">
        <v>48</v>
      </c>
      <c r="I140" s="223">
        <v>7.0000000000000007E-2</v>
      </c>
      <c r="J140" s="223">
        <v>108</v>
      </c>
      <c r="K140" s="223">
        <v>1512</v>
      </c>
      <c r="L140" s="223">
        <v>4536</v>
      </c>
      <c r="M140" s="224">
        <v>732.5</v>
      </c>
      <c r="N140" s="225">
        <v>146.5</v>
      </c>
      <c r="O140" s="226">
        <v>879</v>
      </c>
      <c r="P140" s="227"/>
      <c r="Q140" s="228" t="str">
        <f t="shared" si="15"/>
        <v/>
      </c>
      <c r="R140" s="229" t="s">
        <v>103</v>
      </c>
      <c r="S140" s="230" t="s">
        <v>100</v>
      </c>
      <c r="T140" s="228" t="s">
        <v>45</v>
      </c>
      <c r="U140" s="228" t="s">
        <v>56</v>
      </c>
      <c r="V140" s="228">
        <f t="shared" si="16"/>
        <v>0</v>
      </c>
      <c r="W140" s="228">
        <f t="shared" si="11"/>
        <v>0</v>
      </c>
      <c r="X140" s="231"/>
      <c r="Y140" s="247" t="s">
        <v>970</v>
      </c>
      <c r="Z140" s="247"/>
      <c r="AA140" s="232" t="s">
        <v>1646</v>
      </c>
    </row>
    <row r="141" spans="1:27" ht="24" customHeight="1">
      <c r="A141" s="244">
        <v>4</v>
      </c>
      <c r="B141" s="280" t="s">
        <v>104</v>
      </c>
      <c r="C141" s="250"/>
      <c r="D141" s="219" t="s">
        <v>105</v>
      </c>
      <c r="E141" s="246">
        <v>3</v>
      </c>
      <c r="F141" s="221" t="str">
        <f t="shared" si="14"/>
        <v/>
      </c>
      <c r="G141" s="222"/>
      <c r="H141" s="223" t="s">
        <v>48</v>
      </c>
      <c r="I141" s="223">
        <v>7.0000000000000007E-2</v>
      </c>
      <c r="J141" s="223">
        <v>108</v>
      </c>
      <c r="K141" s="223">
        <v>1512</v>
      </c>
      <c r="L141" s="223">
        <v>4536</v>
      </c>
      <c r="M141" s="224">
        <v>732.5</v>
      </c>
      <c r="N141" s="225">
        <v>146.5</v>
      </c>
      <c r="O141" s="226">
        <v>879</v>
      </c>
      <c r="P141" s="227"/>
      <c r="Q141" s="228" t="str">
        <f t="shared" si="15"/>
        <v/>
      </c>
      <c r="R141" s="229" t="s">
        <v>106</v>
      </c>
      <c r="S141" s="230" t="s">
        <v>100</v>
      </c>
      <c r="T141" s="228" t="s">
        <v>45</v>
      </c>
      <c r="U141" s="228" t="s">
        <v>56</v>
      </c>
      <c r="V141" s="228">
        <f t="shared" si="16"/>
        <v>0</v>
      </c>
      <c r="W141" s="228">
        <f t="shared" si="11"/>
        <v>0</v>
      </c>
      <c r="X141" s="231"/>
      <c r="Y141" s="247" t="s">
        <v>970</v>
      </c>
      <c r="Z141" s="247"/>
      <c r="AA141" s="232" t="s">
        <v>1646</v>
      </c>
    </row>
    <row r="142" spans="1:27" ht="24" customHeight="1">
      <c r="A142" s="244">
        <v>5</v>
      </c>
      <c r="B142" s="280" t="s">
        <v>107</v>
      </c>
      <c r="C142" s="282"/>
      <c r="D142" s="219" t="s">
        <v>108</v>
      </c>
      <c r="E142" s="246">
        <v>3</v>
      </c>
      <c r="F142" s="221" t="str">
        <f t="shared" si="14"/>
        <v/>
      </c>
      <c r="G142" s="222"/>
      <c r="H142" s="223" t="s">
        <v>48</v>
      </c>
      <c r="I142" s="223">
        <v>7.0000000000000007E-2</v>
      </c>
      <c r="J142" s="223">
        <v>108</v>
      </c>
      <c r="K142" s="223">
        <v>1512</v>
      </c>
      <c r="L142" s="223">
        <v>4536</v>
      </c>
      <c r="M142" s="224">
        <v>732.5</v>
      </c>
      <c r="N142" s="225">
        <v>146.5</v>
      </c>
      <c r="O142" s="226">
        <v>879</v>
      </c>
      <c r="P142" s="227"/>
      <c r="Q142" s="228" t="str">
        <f t="shared" si="15"/>
        <v/>
      </c>
      <c r="R142" s="229" t="s">
        <v>109</v>
      </c>
      <c r="S142" s="230" t="s">
        <v>100</v>
      </c>
      <c r="T142" s="228" t="s">
        <v>45</v>
      </c>
      <c r="U142" s="228" t="s">
        <v>56</v>
      </c>
      <c r="V142" s="228">
        <f t="shared" si="16"/>
        <v>0</v>
      </c>
      <c r="W142" s="228">
        <f t="shared" si="11"/>
        <v>0</v>
      </c>
      <c r="X142" s="231"/>
      <c r="Y142" s="247" t="s">
        <v>970</v>
      </c>
      <c r="Z142" s="247"/>
      <c r="AA142" s="232" t="s">
        <v>1646</v>
      </c>
    </row>
    <row r="143" spans="1:27" ht="24" customHeight="1">
      <c r="A143" s="244">
        <v>6</v>
      </c>
      <c r="B143" s="283" t="s">
        <v>1760</v>
      </c>
      <c r="C143" s="282"/>
      <c r="D143" s="219" t="s">
        <v>1761</v>
      </c>
      <c r="E143" s="246">
        <v>3</v>
      </c>
      <c r="F143" s="221" t="str">
        <f t="shared" si="14"/>
        <v/>
      </c>
      <c r="G143" s="222"/>
      <c r="H143" s="223" t="s">
        <v>48</v>
      </c>
      <c r="I143" s="223">
        <v>7.0000000000000007E-2</v>
      </c>
      <c r="J143" s="223">
        <v>108</v>
      </c>
      <c r="K143" s="223">
        <v>1512</v>
      </c>
      <c r="L143" s="223">
        <v>4536</v>
      </c>
      <c r="M143" s="224">
        <v>732.5</v>
      </c>
      <c r="N143" s="225">
        <v>146.5</v>
      </c>
      <c r="O143" s="226">
        <v>879</v>
      </c>
      <c r="P143" s="227"/>
      <c r="Q143" s="228" t="str">
        <f t="shared" si="15"/>
        <v/>
      </c>
      <c r="R143" s="229" t="s">
        <v>1762</v>
      </c>
      <c r="S143" s="230" t="s">
        <v>1763</v>
      </c>
      <c r="T143" s="228" t="s">
        <v>45</v>
      </c>
      <c r="U143" s="228" t="s">
        <v>56</v>
      </c>
      <c r="V143" s="228">
        <f t="shared" si="16"/>
        <v>0</v>
      </c>
      <c r="W143" s="228">
        <f t="shared" si="11"/>
        <v>0</v>
      </c>
      <c r="X143" s="231"/>
      <c r="Y143" s="247" t="s">
        <v>970</v>
      </c>
      <c r="Z143" s="247"/>
      <c r="AA143" s="232" t="s">
        <v>1646</v>
      </c>
    </row>
    <row r="144" spans="1:27" ht="24" customHeight="1">
      <c r="A144" s="244">
        <v>7</v>
      </c>
      <c r="B144" s="280" t="s">
        <v>110</v>
      </c>
      <c r="C144" s="282"/>
      <c r="D144" s="219" t="s">
        <v>111</v>
      </c>
      <c r="E144" s="246">
        <v>3</v>
      </c>
      <c r="F144" s="221" t="str">
        <f t="shared" si="14"/>
        <v/>
      </c>
      <c r="G144" s="222"/>
      <c r="H144" s="223" t="s">
        <v>44</v>
      </c>
      <c r="I144" s="223">
        <v>7.0000000000000007E-2</v>
      </c>
      <c r="J144" s="223">
        <v>108</v>
      </c>
      <c r="K144" s="223">
        <v>1512</v>
      </c>
      <c r="L144" s="223">
        <v>4536</v>
      </c>
      <c r="M144" s="224">
        <v>732.5</v>
      </c>
      <c r="N144" s="225">
        <v>146.5</v>
      </c>
      <c r="O144" s="226">
        <v>879</v>
      </c>
      <c r="P144" s="227"/>
      <c r="Q144" s="228" t="str">
        <f t="shared" si="15"/>
        <v/>
      </c>
      <c r="R144" s="229" t="s">
        <v>112</v>
      </c>
      <c r="S144" s="230" t="s">
        <v>113</v>
      </c>
      <c r="T144" s="228" t="s">
        <v>45</v>
      </c>
      <c r="U144" s="228" t="s">
        <v>56</v>
      </c>
      <c r="V144" s="228">
        <f t="shared" si="16"/>
        <v>0</v>
      </c>
      <c r="W144" s="228">
        <f t="shared" si="11"/>
        <v>0</v>
      </c>
      <c r="X144" s="231"/>
      <c r="Y144" s="247" t="s">
        <v>970</v>
      </c>
      <c r="Z144" s="247"/>
      <c r="AA144" s="232" t="s">
        <v>1646</v>
      </c>
    </row>
    <row r="145" spans="1:27" ht="24" customHeight="1">
      <c r="A145" s="244">
        <v>8</v>
      </c>
      <c r="B145" s="280" t="s">
        <v>114</v>
      </c>
      <c r="C145" s="284"/>
      <c r="D145" s="219" t="s">
        <v>115</v>
      </c>
      <c r="E145" s="246">
        <v>3</v>
      </c>
      <c r="F145" s="221" t="str">
        <f t="shared" si="14"/>
        <v/>
      </c>
      <c r="G145" s="222"/>
      <c r="H145" s="223" t="s">
        <v>47</v>
      </c>
      <c r="I145" s="223">
        <v>7.0000000000000007E-2</v>
      </c>
      <c r="J145" s="223">
        <v>108</v>
      </c>
      <c r="K145" s="223">
        <v>1512</v>
      </c>
      <c r="L145" s="223">
        <v>4536</v>
      </c>
      <c r="M145" s="224">
        <v>732.5</v>
      </c>
      <c r="N145" s="225">
        <v>146.5</v>
      </c>
      <c r="O145" s="226">
        <v>879</v>
      </c>
      <c r="P145" s="227"/>
      <c r="Q145" s="228" t="str">
        <f t="shared" si="15"/>
        <v/>
      </c>
      <c r="R145" s="229" t="s">
        <v>116</v>
      </c>
      <c r="S145" s="230" t="s">
        <v>117</v>
      </c>
      <c r="T145" s="228" t="s">
        <v>45</v>
      </c>
      <c r="U145" s="228" t="s">
        <v>56</v>
      </c>
      <c r="V145" s="228">
        <f t="shared" si="16"/>
        <v>0</v>
      </c>
      <c r="W145" s="228">
        <f t="shared" si="11"/>
        <v>0</v>
      </c>
      <c r="X145" s="231"/>
      <c r="Y145" s="247" t="s">
        <v>970</v>
      </c>
      <c r="Z145" s="247"/>
      <c r="AA145" s="232" t="s">
        <v>1646</v>
      </c>
    </row>
    <row r="146" spans="1:27" s="10" customFormat="1" ht="24" customHeight="1">
      <c r="A146" s="258" t="s">
        <v>118</v>
      </c>
      <c r="B146" s="234"/>
      <c r="C146" s="235"/>
      <c r="D146" s="236"/>
      <c r="E146" s="237"/>
      <c r="F146" s="236"/>
      <c r="G146" s="238"/>
      <c r="H146" s="236"/>
      <c r="I146" s="236"/>
      <c r="J146" s="236"/>
      <c r="K146" s="236"/>
      <c r="L146" s="236"/>
      <c r="M146" s="236"/>
      <c r="N146" s="234"/>
      <c r="O146" s="234"/>
      <c r="P146" s="234"/>
      <c r="Q146" s="239" t="s">
        <v>43</v>
      </c>
      <c r="R146" s="240" t="s">
        <v>43</v>
      </c>
      <c r="S146" s="241"/>
      <c r="T146" s="241"/>
      <c r="U146" s="241"/>
      <c r="V146" s="241"/>
      <c r="W146" s="241" t="str">
        <f t="shared" si="11"/>
        <v/>
      </c>
      <c r="X146" s="242"/>
      <c r="Y146" s="243"/>
      <c r="Z146" s="243"/>
      <c r="AA146" s="759"/>
    </row>
    <row r="147" spans="1:27" s="10" customFormat="1" ht="24" customHeight="1">
      <c r="A147" s="279" t="s">
        <v>119</v>
      </c>
      <c r="B147" s="234"/>
      <c r="C147" s="235"/>
      <c r="D147" s="236"/>
      <c r="E147" s="237"/>
      <c r="F147" s="236"/>
      <c r="G147" s="238"/>
      <c r="H147" s="236"/>
      <c r="I147" s="236"/>
      <c r="J147" s="236"/>
      <c r="K147" s="236"/>
      <c r="L147" s="236"/>
      <c r="M147" s="236"/>
      <c r="N147" s="234"/>
      <c r="O147" s="234"/>
      <c r="P147" s="234"/>
      <c r="Q147" s="239" t="s">
        <v>43</v>
      </c>
      <c r="R147" s="240" t="s">
        <v>43</v>
      </c>
      <c r="S147" s="241"/>
      <c r="T147" s="241"/>
      <c r="U147" s="241"/>
      <c r="V147" s="241"/>
      <c r="W147" s="241" t="str">
        <f t="shared" si="11"/>
        <v/>
      </c>
      <c r="X147" s="242"/>
      <c r="Y147" s="243"/>
      <c r="Z147" s="243"/>
      <c r="AA147" s="243"/>
    </row>
    <row r="148" spans="1:27" ht="24" customHeight="1">
      <c r="A148" s="244">
        <f>IF(ISERR(A147+1)=TRUE,1,A147+1)</f>
        <v>1</v>
      </c>
      <c r="B148" s="280" t="s">
        <v>120</v>
      </c>
      <c r="C148" s="285"/>
      <c r="D148" s="219" t="s">
        <v>121</v>
      </c>
      <c r="E148" s="246">
        <v>3</v>
      </c>
      <c r="F148" s="221" t="str">
        <f t="shared" ref="F148:F149" si="17">IF(ISERROR(IF(G148/E148=0,"",G148/E148))=TRUE,"",IF(G148/E148=0,"",G148/E148))</f>
        <v/>
      </c>
      <c r="G148" s="222"/>
      <c r="H148" s="223" t="s">
        <v>44</v>
      </c>
      <c r="I148" s="223">
        <v>7.0000000000000007E-2</v>
      </c>
      <c r="J148" s="223">
        <v>108</v>
      </c>
      <c r="K148" s="223">
        <v>1512</v>
      </c>
      <c r="L148" s="223">
        <v>4536</v>
      </c>
      <c r="M148" s="224">
        <v>732.5</v>
      </c>
      <c r="N148" s="225">
        <v>146.5</v>
      </c>
      <c r="O148" s="226">
        <v>879</v>
      </c>
      <c r="P148" s="227"/>
      <c r="Q148" s="228" t="str">
        <f t="shared" ref="Q148:Q149" si="18">IF(ISERR(IF(O148*G148=0,"",O148*G148))=TRUE,"",IF(O148*G148=0,"",O148*G148))</f>
        <v/>
      </c>
      <c r="R148" s="229" t="s">
        <v>122</v>
      </c>
      <c r="S148" s="230" t="s">
        <v>123</v>
      </c>
      <c r="T148" s="228" t="s">
        <v>45</v>
      </c>
      <c r="U148" s="228" t="s">
        <v>56</v>
      </c>
      <c r="V148" s="228">
        <f t="shared" ref="V148:V149" si="19">IFERROR(G148*I148,"")</f>
        <v>0</v>
      </c>
      <c r="W148" s="228">
        <f t="shared" si="11"/>
        <v>0</v>
      </c>
      <c r="X148" s="231"/>
      <c r="Y148" s="247" t="s">
        <v>970</v>
      </c>
      <c r="Z148" s="247"/>
      <c r="AA148" s="232" t="s">
        <v>1646</v>
      </c>
    </row>
    <row r="149" spans="1:27" ht="24" customHeight="1">
      <c r="A149" s="244">
        <f>IF(ISERR(A148+1)=TRUE,1,A148+1)</f>
        <v>2</v>
      </c>
      <c r="B149" s="280" t="s">
        <v>124</v>
      </c>
      <c r="C149" s="249"/>
      <c r="D149" s="219" t="s">
        <v>125</v>
      </c>
      <c r="E149" s="246">
        <v>3</v>
      </c>
      <c r="F149" s="221" t="str">
        <f t="shared" si="17"/>
        <v/>
      </c>
      <c r="G149" s="222"/>
      <c r="H149" s="223" t="s">
        <v>47</v>
      </c>
      <c r="I149" s="223">
        <v>7.0000000000000007E-2</v>
      </c>
      <c r="J149" s="223">
        <v>108</v>
      </c>
      <c r="K149" s="223">
        <v>1512</v>
      </c>
      <c r="L149" s="223">
        <v>4536</v>
      </c>
      <c r="M149" s="224">
        <v>732.5</v>
      </c>
      <c r="N149" s="225">
        <v>146.5</v>
      </c>
      <c r="O149" s="226">
        <v>879</v>
      </c>
      <c r="P149" s="227"/>
      <c r="Q149" s="228" t="str">
        <f t="shared" si="18"/>
        <v/>
      </c>
      <c r="R149" s="229" t="s">
        <v>126</v>
      </c>
      <c r="S149" s="230" t="s">
        <v>123</v>
      </c>
      <c r="T149" s="228" t="s">
        <v>45</v>
      </c>
      <c r="U149" s="228" t="s">
        <v>56</v>
      </c>
      <c r="V149" s="228">
        <f t="shared" si="19"/>
        <v>0</v>
      </c>
      <c r="W149" s="228">
        <f t="shared" si="11"/>
        <v>0</v>
      </c>
      <c r="X149" s="231"/>
      <c r="Y149" s="247" t="s">
        <v>970</v>
      </c>
      <c r="Z149" s="247"/>
      <c r="AA149" s="232" t="s">
        <v>1646</v>
      </c>
    </row>
    <row r="150" spans="1:27" s="10" customFormat="1" ht="24" customHeight="1">
      <c r="A150" s="258" t="s">
        <v>127</v>
      </c>
      <c r="B150" s="234"/>
      <c r="C150" s="235"/>
      <c r="D150" s="236"/>
      <c r="E150" s="237"/>
      <c r="F150" s="237"/>
      <c r="G150" s="286"/>
      <c r="H150" s="237"/>
      <c r="I150" s="237"/>
      <c r="J150" s="237"/>
      <c r="K150" s="237"/>
      <c r="L150" s="234" t="s">
        <v>43</v>
      </c>
      <c r="M150" s="234"/>
      <c r="N150" s="234"/>
      <c r="O150" s="234"/>
      <c r="P150" s="234"/>
      <c r="Q150" s="239" t="s">
        <v>43</v>
      </c>
      <c r="R150" s="240" t="s">
        <v>43</v>
      </c>
      <c r="S150" s="241"/>
      <c r="T150" s="241"/>
      <c r="U150" s="241"/>
      <c r="V150" s="241"/>
      <c r="W150" s="241" t="str">
        <f t="shared" si="11"/>
        <v/>
      </c>
      <c r="X150" s="242"/>
      <c r="Y150" s="243"/>
      <c r="Z150" s="243"/>
      <c r="AA150" s="759"/>
    </row>
    <row r="151" spans="1:27" s="10" customFormat="1" ht="24" customHeight="1">
      <c r="A151" s="287" t="s">
        <v>128</v>
      </c>
      <c r="B151" s="234"/>
      <c r="C151" s="235"/>
      <c r="D151" s="236"/>
      <c r="E151" s="237"/>
      <c r="F151" s="288" t="str">
        <f t="shared" si="8"/>
        <v/>
      </c>
      <c r="G151" s="289"/>
      <c r="H151" s="234" t="s">
        <v>43</v>
      </c>
      <c r="I151" s="234" t="s">
        <v>43</v>
      </c>
      <c r="J151" s="234" t="s">
        <v>43</v>
      </c>
      <c r="K151" s="234" t="s">
        <v>43</v>
      </c>
      <c r="L151" s="234" t="s">
        <v>43</v>
      </c>
      <c r="M151" s="234"/>
      <c r="N151" s="234"/>
      <c r="O151" s="234"/>
      <c r="P151" s="234"/>
      <c r="Q151" s="239" t="s">
        <v>43</v>
      </c>
      <c r="R151" s="240" t="s">
        <v>43</v>
      </c>
      <c r="S151" s="241"/>
      <c r="T151" s="241"/>
      <c r="U151" s="241"/>
      <c r="V151" s="241"/>
      <c r="W151" s="241" t="str">
        <f t="shared" si="11"/>
        <v/>
      </c>
      <c r="X151" s="242"/>
      <c r="Y151" s="243"/>
      <c r="Z151" s="243"/>
      <c r="AA151" s="243"/>
    </row>
    <row r="152" spans="1:27" ht="24" customHeight="1">
      <c r="A152" s="244">
        <v>1</v>
      </c>
      <c r="B152" s="280" t="s">
        <v>129</v>
      </c>
      <c r="C152" s="290"/>
      <c r="D152" s="219" t="s">
        <v>130</v>
      </c>
      <c r="E152" s="246">
        <v>3</v>
      </c>
      <c r="F152" s="221" t="str">
        <f t="shared" si="8"/>
        <v/>
      </c>
      <c r="G152" s="222"/>
      <c r="H152" s="223" t="s">
        <v>48</v>
      </c>
      <c r="I152" s="223">
        <v>7.0000000000000007E-2</v>
      </c>
      <c r="J152" s="223">
        <v>108</v>
      </c>
      <c r="K152" s="223">
        <v>1512</v>
      </c>
      <c r="L152" s="223">
        <v>4536</v>
      </c>
      <c r="M152" s="224">
        <v>732.5</v>
      </c>
      <c r="N152" s="225">
        <v>146.5</v>
      </c>
      <c r="O152" s="226">
        <v>879</v>
      </c>
      <c r="P152" s="227"/>
      <c r="Q152" s="228" t="str">
        <f t="shared" ref="Q152:Q173" si="20">IF(ISERR(IF(O152*G152=0,"",O152*G152))=TRUE,"",IF(O152*G152=0,"",O152*G152))</f>
        <v/>
      </c>
      <c r="R152" s="229" t="s">
        <v>131</v>
      </c>
      <c r="S152" s="230" t="s">
        <v>132</v>
      </c>
      <c r="T152" s="228" t="s">
        <v>45</v>
      </c>
      <c r="U152" s="228" t="s">
        <v>56</v>
      </c>
      <c r="V152" s="228">
        <f t="shared" ref="V152:V173" si="21">IFERROR(G152*I152,"")</f>
        <v>0</v>
      </c>
      <c r="W152" s="228">
        <f t="shared" si="11"/>
        <v>0</v>
      </c>
      <c r="X152" s="231"/>
      <c r="Y152" s="247" t="s">
        <v>970</v>
      </c>
      <c r="Z152" s="247"/>
      <c r="AA152" s="232" t="s">
        <v>1646</v>
      </c>
    </row>
    <row r="153" spans="1:27" ht="24" customHeight="1">
      <c r="A153" s="244">
        <v>4</v>
      </c>
      <c r="B153" s="280" t="s">
        <v>133</v>
      </c>
      <c r="C153" s="250"/>
      <c r="D153" s="219" t="s">
        <v>134</v>
      </c>
      <c r="E153" s="246">
        <v>3</v>
      </c>
      <c r="F153" s="221" t="str">
        <f t="shared" si="8"/>
        <v/>
      </c>
      <c r="G153" s="222"/>
      <c r="H153" s="223" t="s">
        <v>48</v>
      </c>
      <c r="I153" s="223">
        <v>7.0000000000000007E-2</v>
      </c>
      <c r="J153" s="223">
        <v>108</v>
      </c>
      <c r="K153" s="223">
        <v>1512</v>
      </c>
      <c r="L153" s="223">
        <v>4536</v>
      </c>
      <c r="M153" s="224">
        <v>732.5</v>
      </c>
      <c r="N153" s="225">
        <v>146.5</v>
      </c>
      <c r="O153" s="226">
        <v>879</v>
      </c>
      <c r="P153" s="227"/>
      <c r="Q153" s="228" t="str">
        <f t="shared" si="20"/>
        <v/>
      </c>
      <c r="R153" s="229" t="s">
        <v>135</v>
      </c>
      <c r="S153" s="230" t="s">
        <v>132</v>
      </c>
      <c r="T153" s="228" t="s">
        <v>45</v>
      </c>
      <c r="U153" s="228" t="s">
        <v>56</v>
      </c>
      <c r="V153" s="228">
        <f t="shared" si="21"/>
        <v>0</v>
      </c>
      <c r="W153" s="228">
        <f t="shared" si="11"/>
        <v>0</v>
      </c>
      <c r="X153" s="231"/>
      <c r="Y153" s="247" t="s">
        <v>970</v>
      </c>
      <c r="Z153" s="247"/>
      <c r="AA153" s="232" t="s">
        <v>1646</v>
      </c>
    </row>
    <row r="154" spans="1:27" ht="24" customHeight="1">
      <c r="A154" s="244">
        <v>5</v>
      </c>
      <c r="B154" s="280" t="s">
        <v>136</v>
      </c>
      <c r="C154" s="249"/>
      <c r="D154" s="219" t="s">
        <v>137</v>
      </c>
      <c r="E154" s="246">
        <v>3</v>
      </c>
      <c r="F154" s="221" t="str">
        <f t="shared" si="8"/>
        <v/>
      </c>
      <c r="G154" s="222"/>
      <c r="H154" s="223" t="s">
        <v>48</v>
      </c>
      <c r="I154" s="223">
        <v>7.0000000000000007E-2</v>
      </c>
      <c r="J154" s="223">
        <v>108</v>
      </c>
      <c r="K154" s="223">
        <v>1512</v>
      </c>
      <c r="L154" s="223">
        <v>4536</v>
      </c>
      <c r="M154" s="224">
        <v>732.5</v>
      </c>
      <c r="N154" s="225">
        <v>146.5</v>
      </c>
      <c r="O154" s="226">
        <v>879</v>
      </c>
      <c r="P154" s="227"/>
      <c r="Q154" s="228" t="str">
        <f t="shared" si="20"/>
        <v/>
      </c>
      <c r="R154" s="229" t="s">
        <v>138</v>
      </c>
      <c r="S154" s="230" t="s">
        <v>132</v>
      </c>
      <c r="T154" s="228" t="s">
        <v>45</v>
      </c>
      <c r="U154" s="228" t="s">
        <v>56</v>
      </c>
      <c r="V154" s="228">
        <f t="shared" si="21"/>
        <v>0</v>
      </c>
      <c r="W154" s="228">
        <f t="shared" si="11"/>
        <v>0</v>
      </c>
      <c r="X154" s="231"/>
      <c r="Y154" s="247" t="s">
        <v>970</v>
      </c>
      <c r="Z154" s="247"/>
      <c r="AA154" s="232" t="s">
        <v>1646</v>
      </c>
    </row>
    <row r="155" spans="1:27" ht="24" customHeight="1">
      <c r="A155" s="244">
        <v>6</v>
      </c>
      <c r="B155" s="280" t="s">
        <v>139</v>
      </c>
      <c r="C155" s="249"/>
      <c r="D155" s="219" t="s">
        <v>140</v>
      </c>
      <c r="E155" s="246">
        <v>3</v>
      </c>
      <c r="F155" s="221" t="str">
        <f t="shared" si="8"/>
        <v/>
      </c>
      <c r="G155" s="222"/>
      <c r="H155" s="223" t="s">
        <v>48</v>
      </c>
      <c r="I155" s="223">
        <v>7.0000000000000007E-2</v>
      </c>
      <c r="J155" s="223">
        <v>108</v>
      </c>
      <c r="K155" s="223">
        <v>1512</v>
      </c>
      <c r="L155" s="223">
        <v>4536</v>
      </c>
      <c r="M155" s="224">
        <v>732.5</v>
      </c>
      <c r="N155" s="225">
        <v>146.5</v>
      </c>
      <c r="O155" s="226">
        <v>879</v>
      </c>
      <c r="P155" s="227"/>
      <c r="Q155" s="228" t="str">
        <f t="shared" si="20"/>
        <v/>
      </c>
      <c r="R155" s="229" t="s">
        <v>141</v>
      </c>
      <c r="S155" s="230" t="s">
        <v>142</v>
      </c>
      <c r="T155" s="228" t="s">
        <v>45</v>
      </c>
      <c r="U155" s="228" t="s">
        <v>56</v>
      </c>
      <c r="V155" s="228">
        <f t="shared" si="21"/>
        <v>0</v>
      </c>
      <c r="W155" s="228">
        <f t="shared" si="11"/>
        <v>0</v>
      </c>
      <c r="X155" s="231"/>
      <c r="Y155" s="247" t="s">
        <v>970</v>
      </c>
      <c r="Z155" s="247"/>
      <c r="AA155" s="232" t="s">
        <v>1646</v>
      </c>
    </row>
    <row r="156" spans="1:27" ht="24" customHeight="1">
      <c r="A156" s="244">
        <v>8</v>
      </c>
      <c r="B156" s="280" t="s">
        <v>143</v>
      </c>
      <c r="C156" s="250" t="s">
        <v>78</v>
      </c>
      <c r="D156" s="219" t="s">
        <v>144</v>
      </c>
      <c r="E156" s="246">
        <v>3</v>
      </c>
      <c r="F156" s="221" t="str">
        <f t="shared" si="8"/>
        <v/>
      </c>
      <c r="G156" s="222"/>
      <c r="H156" s="223" t="s">
        <v>48</v>
      </c>
      <c r="I156" s="223">
        <v>7.0000000000000007E-2</v>
      </c>
      <c r="J156" s="223">
        <v>108</v>
      </c>
      <c r="K156" s="223">
        <v>1512</v>
      </c>
      <c r="L156" s="223">
        <v>4536</v>
      </c>
      <c r="M156" s="224">
        <v>732.5</v>
      </c>
      <c r="N156" s="225">
        <v>146.5</v>
      </c>
      <c r="O156" s="226">
        <v>879</v>
      </c>
      <c r="P156" s="227"/>
      <c r="Q156" s="228" t="str">
        <f t="shared" si="20"/>
        <v/>
      </c>
      <c r="R156" s="229" t="s">
        <v>145</v>
      </c>
      <c r="S156" s="230" t="s">
        <v>132</v>
      </c>
      <c r="T156" s="228" t="s">
        <v>45</v>
      </c>
      <c r="U156" s="228" t="s">
        <v>56</v>
      </c>
      <c r="V156" s="228">
        <f t="shared" si="21"/>
        <v>0</v>
      </c>
      <c r="W156" s="228">
        <f t="shared" si="11"/>
        <v>0</v>
      </c>
      <c r="X156" s="231"/>
      <c r="Y156" s="247" t="s">
        <v>970</v>
      </c>
      <c r="Z156" s="247"/>
      <c r="AA156" s="232" t="s">
        <v>1646</v>
      </c>
    </row>
    <row r="157" spans="1:27" ht="24" customHeight="1">
      <c r="A157" s="244">
        <v>9</v>
      </c>
      <c r="B157" s="280" t="s">
        <v>146</v>
      </c>
      <c r="C157" s="250" t="s">
        <v>78</v>
      </c>
      <c r="D157" s="219" t="s">
        <v>147</v>
      </c>
      <c r="E157" s="246">
        <v>3</v>
      </c>
      <c r="F157" s="221" t="str">
        <f t="shared" si="8"/>
        <v/>
      </c>
      <c r="G157" s="222"/>
      <c r="H157" s="223" t="s">
        <v>48</v>
      </c>
      <c r="I157" s="223">
        <v>7.0000000000000007E-2</v>
      </c>
      <c r="J157" s="223">
        <v>108</v>
      </c>
      <c r="K157" s="223">
        <v>1512</v>
      </c>
      <c r="L157" s="223">
        <v>4536</v>
      </c>
      <c r="M157" s="224">
        <v>732.5</v>
      </c>
      <c r="N157" s="225">
        <v>146.5</v>
      </c>
      <c r="O157" s="226">
        <v>879</v>
      </c>
      <c r="P157" s="227"/>
      <c r="Q157" s="228" t="str">
        <f t="shared" si="20"/>
        <v/>
      </c>
      <c r="R157" s="229" t="s">
        <v>148</v>
      </c>
      <c r="S157" s="230" t="s">
        <v>132</v>
      </c>
      <c r="T157" s="228" t="s">
        <v>45</v>
      </c>
      <c r="U157" s="228" t="s">
        <v>56</v>
      </c>
      <c r="V157" s="228">
        <f t="shared" si="21"/>
        <v>0</v>
      </c>
      <c r="W157" s="228">
        <f t="shared" si="11"/>
        <v>0</v>
      </c>
      <c r="X157" s="231"/>
      <c r="Y157" s="247" t="s">
        <v>970</v>
      </c>
      <c r="Z157" s="247"/>
      <c r="AA157" s="232" t="s">
        <v>1646</v>
      </c>
    </row>
    <row r="158" spans="1:27" ht="24" customHeight="1">
      <c r="A158" s="244">
        <v>10</v>
      </c>
      <c r="B158" s="280" t="s">
        <v>149</v>
      </c>
      <c r="C158" s="290"/>
      <c r="D158" s="219" t="s">
        <v>150</v>
      </c>
      <c r="E158" s="246">
        <v>3</v>
      </c>
      <c r="F158" s="221" t="str">
        <f t="shared" si="8"/>
        <v/>
      </c>
      <c r="G158" s="222"/>
      <c r="H158" s="223" t="s">
        <v>47</v>
      </c>
      <c r="I158" s="223">
        <v>7.0000000000000007E-2</v>
      </c>
      <c r="J158" s="223">
        <v>108</v>
      </c>
      <c r="K158" s="223">
        <v>1512</v>
      </c>
      <c r="L158" s="223">
        <v>4536</v>
      </c>
      <c r="M158" s="224">
        <v>732.5</v>
      </c>
      <c r="N158" s="225">
        <v>146.5</v>
      </c>
      <c r="O158" s="226">
        <v>879</v>
      </c>
      <c r="P158" s="227"/>
      <c r="Q158" s="228" t="str">
        <f t="shared" si="20"/>
        <v/>
      </c>
      <c r="R158" s="229" t="s">
        <v>151</v>
      </c>
      <c r="S158" s="230" t="s">
        <v>152</v>
      </c>
      <c r="T158" s="228" t="s">
        <v>45</v>
      </c>
      <c r="U158" s="228" t="s">
        <v>56</v>
      </c>
      <c r="V158" s="228">
        <f t="shared" si="21"/>
        <v>0</v>
      </c>
      <c r="W158" s="228">
        <f t="shared" si="11"/>
        <v>0</v>
      </c>
      <c r="X158" s="231"/>
      <c r="Y158" s="247" t="s">
        <v>970</v>
      </c>
      <c r="Z158" s="247"/>
      <c r="AA158" s="232" t="s">
        <v>1646</v>
      </c>
    </row>
    <row r="159" spans="1:27" ht="24" customHeight="1">
      <c r="A159" s="244">
        <v>12</v>
      </c>
      <c r="B159" s="280" t="s">
        <v>153</v>
      </c>
      <c r="C159" s="250" t="s">
        <v>78</v>
      </c>
      <c r="D159" s="219" t="s">
        <v>154</v>
      </c>
      <c r="E159" s="246">
        <v>3</v>
      </c>
      <c r="F159" s="221" t="str">
        <f t="shared" si="8"/>
        <v/>
      </c>
      <c r="G159" s="222"/>
      <c r="H159" s="223" t="s">
        <v>48</v>
      </c>
      <c r="I159" s="223">
        <v>7.0000000000000007E-2</v>
      </c>
      <c r="J159" s="223">
        <v>108</v>
      </c>
      <c r="K159" s="223">
        <v>1512</v>
      </c>
      <c r="L159" s="223">
        <v>4536</v>
      </c>
      <c r="M159" s="224">
        <v>732.5</v>
      </c>
      <c r="N159" s="225">
        <v>146.5</v>
      </c>
      <c r="O159" s="226">
        <v>879</v>
      </c>
      <c r="P159" s="227"/>
      <c r="Q159" s="228" t="str">
        <f t="shared" si="20"/>
        <v/>
      </c>
      <c r="R159" s="229" t="s">
        <v>155</v>
      </c>
      <c r="S159" s="230" t="s">
        <v>132</v>
      </c>
      <c r="T159" s="228" t="s">
        <v>45</v>
      </c>
      <c r="U159" s="228" t="s">
        <v>56</v>
      </c>
      <c r="V159" s="228">
        <f t="shared" si="21"/>
        <v>0</v>
      </c>
      <c r="W159" s="228">
        <f t="shared" si="11"/>
        <v>0</v>
      </c>
      <c r="X159" s="231"/>
      <c r="Y159" s="247" t="s">
        <v>970</v>
      </c>
      <c r="Z159" s="247"/>
      <c r="AA159" s="232" t="s">
        <v>1646</v>
      </c>
    </row>
    <row r="160" spans="1:27" ht="24" customHeight="1">
      <c r="A160" s="244">
        <v>13</v>
      </c>
      <c r="B160" s="280" t="s">
        <v>156</v>
      </c>
      <c r="C160" s="249"/>
      <c r="D160" s="219" t="s">
        <v>157</v>
      </c>
      <c r="E160" s="246">
        <v>3</v>
      </c>
      <c r="F160" s="221" t="str">
        <f t="shared" si="8"/>
        <v/>
      </c>
      <c r="G160" s="222"/>
      <c r="H160" s="223" t="s">
        <v>48</v>
      </c>
      <c r="I160" s="223">
        <v>7.0000000000000007E-2</v>
      </c>
      <c r="J160" s="223">
        <v>108</v>
      </c>
      <c r="K160" s="223">
        <v>1512</v>
      </c>
      <c r="L160" s="223">
        <v>4536</v>
      </c>
      <c r="M160" s="224">
        <v>732.5</v>
      </c>
      <c r="N160" s="225">
        <v>146.5</v>
      </c>
      <c r="O160" s="226">
        <v>879</v>
      </c>
      <c r="P160" s="227"/>
      <c r="Q160" s="228" t="str">
        <f t="shared" si="20"/>
        <v/>
      </c>
      <c r="R160" s="229" t="s">
        <v>158</v>
      </c>
      <c r="S160" s="230" t="s">
        <v>132</v>
      </c>
      <c r="T160" s="228" t="s">
        <v>45</v>
      </c>
      <c r="U160" s="228" t="s">
        <v>56</v>
      </c>
      <c r="V160" s="228">
        <f t="shared" si="21"/>
        <v>0</v>
      </c>
      <c r="W160" s="228">
        <f t="shared" si="11"/>
        <v>0</v>
      </c>
      <c r="X160" s="231"/>
      <c r="Y160" s="247" t="s">
        <v>970</v>
      </c>
      <c r="Z160" s="247"/>
      <c r="AA160" s="232" t="s">
        <v>1646</v>
      </c>
    </row>
    <row r="161" spans="1:27" ht="24" customHeight="1">
      <c r="A161" s="244">
        <v>14</v>
      </c>
      <c r="B161" s="280" t="s">
        <v>159</v>
      </c>
      <c r="C161" s="250" t="s">
        <v>78</v>
      </c>
      <c r="D161" s="219" t="s">
        <v>160</v>
      </c>
      <c r="E161" s="246">
        <v>3</v>
      </c>
      <c r="F161" s="221" t="str">
        <f t="shared" si="8"/>
        <v/>
      </c>
      <c r="G161" s="222"/>
      <c r="H161" s="223" t="s">
        <v>48</v>
      </c>
      <c r="I161" s="223">
        <v>7.0000000000000007E-2</v>
      </c>
      <c r="J161" s="223">
        <v>108</v>
      </c>
      <c r="K161" s="223">
        <v>1512</v>
      </c>
      <c r="L161" s="223">
        <v>4536</v>
      </c>
      <c r="M161" s="224">
        <v>732.5</v>
      </c>
      <c r="N161" s="225">
        <v>146.5</v>
      </c>
      <c r="O161" s="226">
        <v>879</v>
      </c>
      <c r="P161" s="227"/>
      <c r="Q161" s="228" t="str">
        <f t="shared" si="20"/>
        <v/>
      </c>
      <c r="R161" s="229" t="s">
        <v>161</v>
      </c>
      <c r="S161" s="230" t="s">
        <v>162</v>
      </c>
      <c r="T161" s="228" t="s">
        <v>45</v>
      </c>
      <c r="U161" s="228" t="s">
        <v>56</v>
      </c>
      <c r="V161" s="228">
        <f t="shared" si="21"/>
        <v>0</v>
      </c>
      <c r="W161" s="228">
        <f t="shared" si="11"/>
        <v>0</v>
      </c>
      <c r="X161" s="231"/>
      <c r="Y161" s="247" t="s">
        <v>970</v>
      </c>
      <c r="Z161" s="247"/>
      <c r="AA161" s="232" t="s">
        <v>1646</v>
      </c>
    </row>
    <row r="162" spans="1:27" ht="24" customHeight="1">
      <c r="A162" s="244">
        <v>15</v>
      </c>
      <c r="B162" s="280" t="s">
        <v>163</v>
      </c>
      <c r="C162" s="250"/>
      <c r="D162" s="219" t="s">
        <v>164</v>
      </c>
      <c r="E162" s="246">
        <v>3</v>
      </c>
      <c r="F162" s="221" t="str">
        <f t="shared" si="8"/>
        <v/>
      </c>
      <c r="G162" s="222"/>
      <c r="H162" s="223" t="s">
        <v>44</v>
      </c>
      <c r="I162" s="223">
        <v>7.0000000000000007E-2</v>
      </c>
      <c r="J162" s="223">
        <v>108</v>
      </c>
      <c r="K162" s="223">
        <v>1512</v>
      </c>
      <c r="L162" s="223">
        <v>4536</v>
      </c>
      <c r="M162" s="224">
        <v>732.5</v>
      </c>
      <c r="N162" s="225">
        <v>146.5</v>
      </c>
      <c r="O162" s="226">
        <v>879</v>
      </c>
      <c r="P162" s="227"/>
      <c r="Q162" s="228" t="str">
        <f t="shared" si="20"/>
        <v/>
      </c>
      <c r="R162" s="229" t="s">
        <v>165</v>
      </c>
      <c r="S162" s="230" t="s">
        <v>166</v>
      </c>
      <c r="T162" s="228" t="s">
        <v>45</v>
      </c>
      <c r="U162" s="228" t="s">
        <v>56</v>
      </c>
      <c r="V162" s="228">
        <f t="shared" si="21"/>
        <v>0</v>
      </c>
      <c r="W162" s="228">
        <f t="shared" si="11"/>
        <v>0</v>
      </c>
      <c r="X162" s="231"/>
      <c r="Y162" s="247" t="s">
        <v>970</v>
      </c>
      <c r="Z162" s="247"/>
      <c r="AA162" s="232" t="s">
        <v>1646</v>
      </c>
    </row>
    <row r="163" spans="1:27" ht="24" customHeight="1">
      <c r="A163" s="244">
        <v>16</v>
      </c>
      <c r="B163" s="280" t="s">
        <v>167</v>
      </c>
      <c r="C163" s="249"/>
      <c r="D163" s="219" t="s">
        <v>168</v>
      </c>
      <c r="E163" s="246">
        <v>3</v>
      </c>
      <c r="F163" s="221" t="str">
        <f t="shared" si="8"/>
        <v/>
      </c>
      <c r="G163" s="222"/>
      <c r="H163" s="223" t="s">
        <v>48</v>
      </c>
      <c r="I163" s="223">
        <v>7.0000000000000007E-2</v>
      </c>
      <c r="J163" s="223">
        <v>108</v>
      </c>
      <c r="K163" s="223">
        <v>1512</v>
      </c>
      <c r="L163" s="223">
        <v>4536</v>
      </c>
      <c r="M163" s="224">
        <v>732.5</v>
      </c>
      <c r="N163" s="225">
        <v>146.5</v>
      </c>
      <c r="O163" s="226">
        <v>879</v>
      </c>
      <c r="P163" s="227"/>
      <c r="Q163" s="228" t="str">
        <f t="shared" si="20"/>
        <v/>
      </c>
      <c r="R163" s="229" t="s">
        <v>169</v>
      </c>
      <c r="S163" s="230" t="s">
        <v>142</v>
      </c>
      <c r="T163" s="228" t="s">
        <v>45</v>
      </c>
      <c r="U163" s="228" t="s">
        <v>56</v>
      </c>
      <c r="V163" s="228">
        <f t="shared" si="21"/>
        <v>0</v>
      </c>
      <c r="W163" s="228">
        <f t="shared" si="11"/>
        <v>0</v>
      </c>
      <c r="X163" s="231"/>
      <c r="Y163" s="247" t="s">
        <v>970</v>
      </c>
      <c r="Z163" s="247"/>
      <c r="AA163" s="232" t="s">
        <v>1646</v>
      </c>
    </row>
    <row r="164" spans="1:27" s="292" customFormat="1" ht="24" customHeight="1">
      <c r="A164" s="244">
        <v>19</v>
      </c>
      <c r="B164" s="245" t="s">
        <v>170</v>
      </c>
      <c r="C164" s="291"/>
      <c r="D164" s="11" t="s">
        <v>171</v>
      </c>
      <c r="E164" s="246">
        <v>1</v>
      </c>
      <c r="F164" s="221" t="str">
        <f t="shared" si="8"/>
        <v/>
      </c>
      <c r="G164" s="222"/>
      <c r="H164" s="223" t="s">
        <v>47</v>
      </c>
      <c r="I164" s="223">
        <v>7.0000000000000007E-2</v>
      </c>
      <c r="J164" s="223">
        <v>108</v>
      </c>
      <c r="K164" s="223">
        <v>1512</v>
      </c>
      <c r="L164" s="223">
        <v>4536</v>
      </c>
      <c r="M164" s="224">
        <v>732.5</v>
      </c>
      <c r="N164" s="225">
        <v>146.5</v>
      </c>
      <c r="O164" s="226">
        <v>879</v>
      </c>
      <c r="P164" s="226"/>
      <c r="Q164" s="228" t="str">
        <f t="shared" si="20"/>
        <v/>
      </c>
      <c r="R164" s="229" t="s">
        <v>172</v>
      </c>
      <c r="S164" s="230" t="s">
        <v>173</v>
      </c>
      <c r="T164" s="228" t="s">
        <v>45</v>
      </c>
      <c r="U164" s="228" t="s">
        <v>56</v>
      </c>
      <c r="V164" s="228">
        <f t="shared" si="21"/>
        <v>0</v>
      </c>
      <c r="W164" s="228">
        <f t="shared" si="11"/>
        <v>0</v>
      </c>
      <c r="X164" s="231"/>
      <c r="Y164" s="247" t="s">
        <v>970</v>
      </c>
      <c r="Z164" s="247"/>
      <c r="AA164" s="232" t="s">
        <v>1646</v>
      </c>
    </row>
    <row r="165" spans="1:27" ht="24" customHeight="1">
      <c r="A165" s="244">
        <v>21</v>
      </c>
      <c r="B165" s="280" t="s">
        <v>174</v>
      </c>
      <c r="C165" s="250" t="s">
        <v>78</v>
      </c>
      <c r="D165" s="219" t="s">
        <v>175</v>
      </c>
      <c r="E165" s="246">
        <v>3</v>
      </c>
      <c r="F165" s="221" t="str">
        <f t="shared" si="8"/>
        <v/>
      </c>
      <c r="G165" s="222"/>
      <c r="H165" s="223" t="s">
        <v>48</v>
      </c>
      <c r="I165" s="223">
        <v>7.0000000000000007E-2</v>
      </c>
      <c r="J165" s="223">
        <v>108</v>
      </c>
      <c r="K165" s="223">
        <v>1512</v>
      </c>
      <c r="L165" s="223">
        <v>4536</v>
      </c>
      <c r="M165" s="224">
        <v>732.5</v>
      </c>
      <c r="N165" s="225">
        <v>146.5</v>
      </c>
      <c r="O165" s="226">
        <v>879</v>
      </c>
      <c r="P165" s="227"/>
      <c r="Q165" s="228" t="str">
        <f t="shared" si="20"/>
        <v/>
      </c>
      <c r="R165" s="229" t="s">
        <v>176</v>
      </c>
      <c r="S165" s="230" t="s">
        <v>132</v>
      </c>
      <c r="T165" s="228" t="s">
        <v>45</v>
      </c>
      <c r="U165" s="228" t="s">
        <v>56</v>
      </c>
      <c r="V165" s="228">
        <f t="shared" si="21"/>
        <v>0</v>
      </c>
      <c r="W165" s="228">
        <f t="shared" si="11"/>
        <v>0</v>
      </c>
      <c r="X165" s="231"/>
      <c r="Y165" s="247" t="s">
        <v>970</v>
      </c>
      <c r="Z165" s="247"/>
      <c r="AA165" s="232" t="s">
        <v>1646</v>
      </c>
    </row>
    <row r="166" spans="1:27" ht="24" customHeight="1">
      <c r="A166" s="244">
        <v>22</v>
      </c>
      <c r="B166" s="280" t="s">
        <v>177</v>
      </c>
      <c r="C166" s="249"/>
      <c r="D166" s="219" t="s">
        <v>178</v>
      </c>
      <c r="E166" s="246">
        <v>3</v>
      </c>
      <c r="F166" s="221" t="str">
        <f t="shared" si="8"/>
        <v/>
      </c>
      <c r="G166" s="222"/>
      <c r="H166" s="223" t="s">
        <v>48</v>
      </c>
      <c r="I166" s="223">
        <v>7.0000000000000007E-2</v>
      </c>
      <c r="J166" s="223">
        <v>108</v>
      </c>
      <c r="K166" s="223">
        <v>1512</v>
      </c>
      <c r="L166" s="223">
        <v>4536</v>
      </c>
      <c r="M166" s="224">
        <v>732.5</v>
      </c>
      <c r="N166" s="225">
        <v>146.5</v>
      </c>
      <c r="O166" s="226">
        <v>879</v>
      </c>
      <c r="P166" s="227"/>
      <c r="Q166" s="228" t="str">
        <f t="shared" si="20"/>
        <v/>
      </c>
      <c r="R166" s="229" t="s">
        <v>179</v>
      </c>
      <c r="S166" s="230" t="s">
        <v>132</v>
      </c>
      <c r="T166" s="228" t="s">
        <v>45</v>
      </c>
      <c r="U166" s="228" t="s">
        <v>56</v>
      </c>
      <c r="V166" s="228">
        <f t="shared" si="21"/>
        <v>0</v>
      </c>
      <c r="W166" s="228">
        <f t="shared" si="11"/>
        <v>0</v>
      </c>
      <c r="X166" s="231"/>
      <c r="Y166" s="247" t="s">
        <v>970</v>
      </c>
      <c r="Z166" s="247"/>
      <c r="AA166" s="232" t="s">
        <v>1646</v>
      </c>
    </row>
    <row r="167" spans="1:27" ht="24" customHeight="1">
      <c r="A167" s="244">
        <v>23</v>
      </c>
      <c r="B167" s="280" t="s">
        <v>180</v>
      </c>
      <c r="C167" s="249"/>
      <c r="D167" s="219" t="s">
        <v>181</v>
      </c>
      <c r="E167" s="246">
        <v>3</v>
      </c>
      <c r="F167" s="221" t="str">
        <f t="shared" si="8"/>
        <v/>
      </c>
      <c r="G167" s="222"/>
      <c r="H167" s="223" t="s">
        <v>48</v>
      </c>
      <c r="I167" s="223">
        <v>7.0000000000000007E-2</v>
      </c>
      <c r="J167" s="223">
        <v>108</v>
      </c>
      <c r="K167" s="223">
        <v>1512</v>
      </c>
      <c r="L167" s="223">
        <v>4536</v>
      </c>
      <c r="M167" s="224">
        <v>732.5</v>
      </c>
      <c r="N167" s="225">
        <v>146.5</v>
      </c>
      <c r="O167" s="226">
        <v>879</v>
      </c>
      <c r="P167" s="227"/>
      <c r="Q167" s="228" t="str">
        <f t="shared" si="20"/>
        <v/>
      </c>
      <c r="R167" s="229" t="s">
        <v>182</v>
      </c>
      <c r="S167" s="230" t="s">
        <v>152</v>
      </c>
      <c r="T167" s="228" t="s">
        <v>45</v>
      </c>
      <c r="U167" s="228" t="s">
        <v>56</v>
      </c>
      <c r="V167" s="228">
        <f t="shared" si="21"/>
        <v>0</v>
      </c>
      <c r="W167" s="228">
        <f t="shared" si="11"/>
        <v>0</v>
      </c>
      <c r="X167" s="231"/>
      <c r="Y167" s="247" t="s">
        <v>970</v>
      </c>
      <c r="Z167" s="247"/>
      <c r="AA167" s="232" t="s">
        <v>1646</v>
      </c>
    </row>
    <row r="168" spans="1:27" ht="24" customHeight="1">
      <c r="A168" s="244">
        <v>25</v>
      </c>
      <c r="B168" s="280" t="s">
        <v>183</v>
      </c>
      <c r="C168" s="290"/>
      <c r="D168" s="219" t="s">
        <v>184</v>
      </c>
      <c r="E168" s="246">
        <v>3</v>
      </c>
      <c r="F168" s="221" t="str">
        <f t="shared" si="8"/>
        <v/>
      </c>
      <c r="G168" s="222"/>
      <c r="H168" s="223" t="s">
        <v>48</v>
      </c>
      <c r="I168" s="223">
        <v>7.0000000000000007E-2</v>
      </c>
      <c r="J168" s="223">
        <v>108</v>
      </c>
      <c r="K168" s="223">
        <v>1512</v>
      </c>
      <c r="L168" s="223">
        <v>4536</v>
      </c>
      <c r="M168" s="224">
        <v>732.5</v>
      </c>
      <c r="N168" s="225">
        <v>146.5</v>
      </c>
      <c r="O168" s="226">
        <v>879</v>
      </c>
      <c r="P168" s="227"/>
      <c r="Q168" s="228" t="str">
        <f t="shared" si="20"/>
        <v/>
      </c>
      <c r="R168" s="229" t="s">
        <v>185</v>
      </c>
      <c r="S168" s="230" t="s">
        <v>132</v>
      </c>
      <c r="T168" s="228" t="s">
        <v>45</v>
      </c>
      <c r="U168" s="228" t="s">
        <v>56</v>
      </c>
      <c r="V168" s="228">
        <f t="shared" si="21"/>
        <v>0</v>
      </c>
      <c r="W168" s="228">
        <f t="shared" si="11"/>
        <v>0</v>
      </c>
      <c r="X168" s="231"/>
      <c r="Y168" s="247" t="s">
        <v>970</v>
      </c>
      <c r="Z168" s="247"/>
      <c r="AA168" s="232" t="s">
        <v>1646</v>
      </c>
    </row>
    <row r="169" spans="1:27" ht="24" customHeight="1">
      <c r="A169" s="244">
        <v>26</v>
      </c>
      <c r="B169" s="280" t="s">
        <v>186</v>
      </c>
      <c r="C169" s="249"/>
      <c r="D169" s="219" t="s">
        <v>187</v>
      </c>
      <c r="E169" s="246">
        <v>3</v>
      </c>
      <c r="F169" s="221" t="str">
        <f t="shared" si="8"/>
        <v/>
      </c>
      <c r="G169" s="222"/>
      <c r="H169" s="223" t="s">
        <v>47</v>
      </c>
      <c r="I169" s="223">
        <v>7.0000000000000007E-2</v>
      </c>
      <c r="J169" s="223">
        <v>108</v>
      </c>
      <c r="K169" s="223">
        <v>1512</v>
      </c>
      <c r="L169" s="223">
        <v>4536</v>
      </c>
      <c r="M169" s="224">
        <v>732.5</v>
      </c>
      <c r="N169" s="225">
        <v>146.5</v>
      </c>
      <c r="O169" s="226">
        <v>879</v>
      </c>
      <c r="P169" s="227"/>
      <c r="Q169" s="228" t="str">
        <f t="shared" si="20"/>
        <v/>
      </c>
      <c r="R169" s="229" t="s">
        <v>188</v>
      </c>
      <c r="S169" s="230" t="s">
        <v>132</v>
      </c>
      <c r="T169" s="228" t="s">
        <v>45</v>
      </c>
      <c r="U169" s="228" t="s">
        <v>56</v>
      </c>
      <c r="V169" s="228">
        <f t="shared" si="21"/>
        <v>0</v>
      </c>
      <c r="W169" s="228">
        <f t="shared" si="11"/>
        <v>0</v>
      </c>
      <c r="X169" s="231"/>
      <c r="Y169" s="247" t="s">
        <v>970</v>
      </c>
      <c r="Z169" s="247"/>
      <c r="AA169" s="232" t="s">
        <v>1646</v>
      </c>
    </row>
    <row r="170" spans="1:27" ht="24" customHeight="1">
      <c r="A170" s="244">
        <v>27</v>
      </c>
      <c r="B170" s="280" t="s">
        <v>189</v>
      </c>
      <c r="C170" s="249"/>
      <c r="D170" s="219" t="s">
        <v>190</v>
      </c>
      <c r="E170" s="246">
        <v>3</v>
      </c>
      <c r="F170" s="221" t="str">
        <f t="shared" si="8"/>
        <v/>
      </c>
      <c r="G170" s="222"/>
      <c r="H170" s="223" t="s">
        <v>48</v>
      </c>
      <c r="I170" s="223">
        <v>7.0000000000000007E-2</v>
      </c>
      <c r="J170" s="223">
        <v>108</v>
      </c>
      <c r="K170" s="223">
        <v>1512</v>
      </c>
      <c r="L170" s="223">
        <v>4536</v>
      </c>
      <c r="M170" s="224">
        <v>732.5</v>
      </c>
      <c r="N170" s="225">
        <v>146.5</v>
      </c>
      <c r="O170" s="226">
        <v>879</v>
      </c>
      <c r="P170" s="227"/>
      <c r="Q170" s="228" t="str">
        <f t="shared" si="20"/>
        <v/>
      </c>
      <c r="R170" s="229" t="s">
        <v>191</v>
      </c>
      <c r="S170" s="230" t="s">
        <v>152</v>
      </c>
      <c r="T170" s="228" t="s">
        <v>45</v>
      </c>
      <c r="U170" s="228" t="s">
        <v>56</v>
      </c>
      <c r="V170" s="228">
        <f t="shared" si="21"/>
        <v>0</v>
      </c>
      <c r="W170" s="228">
        <f t="shared" si="11"/>
        <v>0</v>
      </c>
      <c r="X170" s="231"/>
      <c r="Y170" s="247" t="s">
        <v>970</v>
      </c>
      <c r="Z170" s="247"/>
      <c r="AA170" s="232" t="s">
        <v>1646</v>
      </c>
    </row>
    <row r="171" spans="1:27" s="292" customFormat="1" ht="24" customHeight="1">
      <c r="A171" s="244">
        <v>28</v>
      </c>
      <c r="B171" s="248" t="s">
        <v>192</v>
      </c>
      <c r="C171" s="291"/>
      <c r="D171" s="11" t="s">
        <v>193</v>
      </c>
      <c r="E171" s="246">
        <v>1</v>
      </c>
      <c r="F171" s="221" t="str">
        <f t="shared" si="8"/>
        <v/>
      </c>
      <c r="G171" s="222"/>
      <c r="H171" s="223" t="s">
        <v>47</v>
      </c>
      <c r="I171" s="223">
        <v>7.0000000000000007E-2</v>
      </c>
      <c r="J171" s="223">
        <v>108</v>
      </c>
      <c r="K171" s="223">
        <v>1512</v>
      </c>
      <c r="L171" s="223">
        <v>4536</v>
      </c>
      <c r="M171" s="224">
        <v>732.5</v>
      </c>
      <c r="N171" s="225">
        <v>146.5</v>
      </c>
      <c r="O171" s="226">
        <v>879</v>
      </c>
      <c r="P171" s="226"/>
      <c r="Q171" s="228" t="str">
        <f t="shared" si="20"/>
        <v/>
      </c>
      <c r="R171" s="229" t="s">
        <v>194</v>
      </c>
      <c r="S171" s="230" t="s">
        <v>173</v>
      </c>
      <c r="T171" s="228" t="s">
        <v>45</v>
      </c>
      <c r="U171" s="228" t="s">
        <v>56</v>
      </c>
      <c r="V171" s="228">
        <f t="shared" si="21"/>
        <v>0</v>
      </c>
      <c r="W171" s="228">
        <f t="shared" si="11"/>
        <v>0</v>
      </c>
      <c r="X171" s="231"/>
      <c r="Y171" s="247" t="s">
        <v>970</v>
      </c>
      <c r="Z171" s="247"/>
      <c r="AA171" s="232" t="s">
        <v>1646</v>
      </c>
    </row>
    <row r="172" spans="1:27" ht="24" customHeight="1">
      <c r="A172" s="244">
        <v>29</v>
      </c>
      <c r="B172" s="280" t="s">
        <v>195</v>
      </c>
      <c r="C172" s="290"/>
      <c r="D172" s="219" t="s">
        <v>196</v>
      </c>
      <c r="E172" s="246">
        <v>3</v>
      </c>
      <c r="F172" s="221" t="str">
        <f t="shared" si="8"/>
        <v/>
      </c>
      <c r="G172" s="222"/>
      <c r="H172" s="223" t="s">
        <v>47</v>
      </c>
      <c r="I172" s="223">
        <v>7.0000000000000007E-2</v>
      </c>
      <c r="J172" s="223">
        <v>108</v>
      </c>
      <c r="K172" s="223">
        <v>1512</v>
      </c>
      <c r="L172" s="223">
        <v>4536</v>
      </c>
      <c r="M172" s="224">
        <v>732.5</v>
      </c>
      <c r="N172" s="225">
        <v>146.5</v>
      </c>
      <c r="O172" s="226">
        <v>879</v>
      </c>
      <c r="P172" s="227"/>
      <c r="Q172" s="228" t="str">
        <f t="shared" si="20"/>
        <v/>
      </c>
      <c r="R172" s="229" t="s">
        <v>197</v>
      </c>
      <c r="S172" s="230" t="s">
        <v>132</v>
      </c>
      <c r="T172" s="228" t="s">
        <v>45</v>
      </c>
      <c r="U172" s="228" t="s">
        <v>56</v>
      </c>
      <c r="V172" s="228">
        <f t="shared" si="21"/>
        <v>0</v>
      </c>
      <c r="W172" s="228">
        <f t="shared" si="11"/>
        <v>0</v>
      </c>
      <c r="X172" s="231"/>
      <c r="Y172" s="247" t="s">
        <v>970</v>
      </c>
      <c r="Z172" s="247"/>
      <c r="AA172" s="232" t="s">
        <v>1646</v>
      </c>
    </row>
    <row r="173" spans="1:27" ht="24" customHeight="1">
      <c r="A173" s="244">
        <v>30</v>
      </c>
      <c r="B173" s="280" t="s">
        <v>198</v>
      </c>
      <c r="C173" s="249"/>
      <c r="D173" s="219" t="s">
        <v>199</v>
      </c>
      <c r="E173" s="246">
        <v>3</v>
      </c>
      <c r="F173" s="221" t="str">
        <f t="shared" si="8"/>
        <v/>
      </c>
      <c r="G173" s="222"/>
      <c r="H173" s="223" t="s">
        <v>48</v>
      </c>
      <c r="I173" s="223">
        <v>7.0000000000000007E-2</v>
      </c>
      <c r="J173" s="223">
        <v>108</v>
      </c>
      <c r="K173" s="223">
        <v>1512</v>
      </c>
      <c r="L173" s="223">
        <v>4536</v>
      </c>
      <c r="M173" s="224">
        <v>732.5</v>
      </c>
      <c r="N173" s="225">
        <v>146.5</v>
      </c>
      <c r="O173" s="226">
        <v>879</v>
      </c>
      <c r="P173" s="227"/>
      <c r="Q173" s="228" t="str">
        <f t="shared" si="20"/>
        <v/>
      </c>
      <c r="R173" s="229" t="s">
        <v>200</v>
      </c>
      <c r="S173" s="230" t="s">
        <v>132</v>
      </c>
      <c r="T173" s="228" t="s">
        <v>45</v>
      </c>
      <c r="U173" s="228" t="s">
        <v>56</v>
      </c>
      <c r="V173" s="228">
        <f t="shared" si="21"/>
        <v>0</v>
      </c>
      <c r="W173" s="228">
        <f t="shared" si="11"/>
        <v>0</v>
      </c>
      <c r="X173" s="231"/>
      <c r="Y173" s="247" t="s">
        <v>970</v>
      </c>
      <c r="Z173" s="247"/>
      <c r="AA173" s="232" t="s">
        <v>1646</v>
      </c>
    </row>
    <row r="174" spans="1:27" s="256" customFormat="1" ht="24" customHeight="1">
      <c r="A174" s="293" t="s">
        <v>201</v>
      </c>
      <c r="B174" s="294"/>
      <c r="C174" s="295"/>
      <c r="D174" s="296"/>
      <c r="E174" s="294"/>
      <c r="F174" s="294"/>
      <c r="G174" s="297"/>
      <c r="H174" s="294"/>
      <c r="I174" s="294"/>
      <c r="J174" s="294"/>
      <c r="K174" s="294"/>
      <c r="L174" s="294"/>
      <c r="M174" s="294"/>
      <c r="N174" s="294"/>
      <c r="O174" s="294"/>
      <c r="P174" s="294"/>
      <c r="Q174" s="298" t="s">
        <v>43</v>
      </c>
      <c r="R174" s="299"/>
      <c r="S174" s="300"/>
      <c r="T174" s="300"/>
      <c r="U174" s="300"/>
      <c r="V174" s="300"/>
      <c r="W174" s="300"/>
      <c r="X174" s="301"/>
      <c r="Y174" s="301"/>
      <c r="Z174" s="301"/>
      <c r="AA174" s="822"/>
    </row>
    <row r="175" spans="1:27" ht="24" customHeight="1">
      <c r="A175" s="302">
        <v>2</v>
      </c>
      <c r="B175" s="303" t="s">
        <v>1460</v>
      </c>
      <c r="C175" s="218"/>
      <c r="D175" s="219" t="s">
        <v>1461</v>
      </c>
      <c r="E175" s="220">
        <v>3</v>
      </c>
      <c r="F175" s="221" t="str">
        <f t="shared" ref="F175:F179" si="22">IF(ISERROR(IF(G175/E175=0,"",G175/E175))=TRUE,"",IF(G175/E175=0,"",G175/E175))</f>
        <v/>
      </c>
      <c r="G175" s="222"/>
      <c r="H175" s="223" t="s">
        <v>44</v>
      </c>
      <c r="I175" s="223">
        <v>7.0999999999999994E-2</v>
      </c>
      <c r="J175" s="223">
        <v>108</v>
      </c>
      <c r="K175" s="223">
        <v>1512</v>
      </c>
      <c r="L175" s="223">
        <v>4536</v>
      </c>
      <c r="M175" s="224">
        <v>732.5</v>
      </c>
      <c r="N175" s="225">
        <v>146.5</v>
      </c>
      <c r="O175" s="226">
        <v>879</v>
      </c>
      <c r="P175" s="227"/>
      <c r="Q175" s="228" t="str">
        <f t="shared" ref="Q175:Q179" si="23">IF(ISERR(IF(O175*G175=0,"",O175*G175))=TRUE,"",IF(O175*G175=0,"",O175*G175))</f>
        <v/>
      </c>
      <c r="R175" s="229" t="s">
        <v>1462</v>
      </c>
      <c r="S175" s="230" t="s">
        <v>202</v>
      </c>
      <c r="T175" s="228" t="s">
        <v>45</v>
      </c>
      <c r="U175" s="228" t="s">
        <v>56</v>
      </c>
      <c r="V175" s="228">
        <f t="shared" ref="V175:V179" si="24">IFERROR(G175*I175,"")</f>
        <v>0</v>
      </c>
      <c r="W175" s="228">
        <f t="shared" ref="W175:W179" si="25">IFERROR(G175/L175,"")</f>
        <v>0</v>
      </c>
      <c r="X175" s="231"/>
      <c r="Y175" s="247" t="s">
        <v>970</v>
      </c>
      <c r="Z175" s="232"/>
      <c r="AA175" s="232" t="s">
        <v>1646</v>
      </c>
    </row>
    <row r="176" spans="1:27" ht="24" customHeight="1">
      <c r="A176" s="302">
        <v>4</v>
      </c>
      <c r="B176" s="303" t="s">
        <v>1185</v>
      </c>
      <c r="C176" s="218"/>
      <c r="D176" s="219" t="s">
        <v>203</v>
      </c>
      <c r="E176" s="220">
        <v>3</v>
      </c>
      <c r="F176" s="221" t="str">
        <f t="shared" si="22"/>
        <v/>
      </c>
      <c r="G176" s="222"/>
      <c r="H176" s="223" t="s">
        <v>44</v>
      </c>
      <c r="I176" s="223">
        <v>7.0000000000000007E-2</v>
      </c>
      <c r="J176" s="223">
        <v>108</v>
      </c>
      <c r="K176" s="223">
        <v>1512</v>
      </c>
      <c r="L176" s="223">
        <v>4536</v>
      </c>
      <c r="M176" s="224">
        <v>732.5</v>
      </c>
      <c r="N176" s="225">
        <v>146.5</v>
      </c>
      <c r="O176" s="226">
        <v>879</v>
      </c>
      <c r="P176" s="227"/>
      <c r="Q176" s="228" t="str">
        <f t="shared" si="23"/>
        <v/>
      </c>
      <c r="R176" s="229" t="s">
        <v>204</v>
      </c>
      <c r="S176" s="230" t="s">
        <v>202</v>
      </c>
      <c r="T176" s="228" t="s">
        <v>45</v>
      </c>
      <c r="U176" s="228" t="s">
        <v>56</v>
      </c>
      <c r="V176" s="228">
        <f t="shared" si="24"/>
        <v>0</v>
      </c>
      <c r="W176" s="228">
        <f t="shared" si="25"/>
        <v>0</v>
      </c>
      <c r="X176" s="231"/>
      <c r="Y176" s="247" t="s">
        <v>970</v>
      </c>
      <c r="Z176" s="232"/>
      <c r="AA176" s="232" t="s">
        <v>1646</v>
      </c>
    </row>
    <row r="177" spans="1:27" ht="24" customHeight="1">
      <c r="A177" s="302">
        <v>6</v>
      </c>
      <c r="B177" s="303" t="s">
        <v>1186</v>
      </c>
      <c r="C177" s="218"/>
      <c r="D177" s="219" t="s">
        <v>205</v>
      </c>
      <c r="E177" s="220">
        <v>3</v>
      </c>
      <c r="F177" s="221" t="str">
        <f t="shared" si="22"/>
        <v/>
      </c>
      <c r="G177" s="222"/>
      <c r="H177" s="223" t="s">
        <v>44</v>
      </c>
      <c r="I177" s="223">
        <v>7.0000000000000007E-2</v>
      </c>
      <c r="J177" s="223">
        <v>108</v>
      </c>
      <c r="K177" s="223">
        <v>1512</v>
      </c>
      <c r="L177" s="223">
        <v>4536</v>
      </c>
      <c r="M177" s="224">
        <v>732.5</v>
      </c>
      <c r="N177" s="225">
        <v>146.5</v>
      </c>
      <c r="O177" s="226">
        <v>879</v>
      </c>
      <c r="P177" s="227"/>
      <c r="Q177" s="228" t="str">
        <f t="shared" si="23"/>
        <v/>
      </c>
      <c r="R177" s="229" t="s">
        <v>206</v>
      </c>
      <c r="S177" s="230" t="s">
        <v>202</v>
      </c>
      <c r="T177" s="228" t="s">
        <v>45</v>
      </c>
      <c r="U177" s="228" t="s">
        <v>56</v>
      </c>
      <c r="V177" s="228">
        <f t="shared" si="24"/>
        <v>0</v>
      </c>
      <c r="W177" s="228">
        <f t="shared" si="25"/>
        <v>0</v>
      </c>
      <c r="X177" s="231"/>
      <c r="Y177" s="247" t="s">
        <v>970</v>
      </c>
      <c r="Z177" s="232"/>
      <c r="AA177" s="232" t="s">
        <v>1646</v>
      </c>
    </row>
    <row r="178" spans="1:27" ht="24" customHeight="1">
      <c r="A178" s="302">
        <v>9</v>
      </c>
      <c r="B178" s="303" t="s">
        <v>1187</v>
      </c>
      <c r="C178" s="218"/>
      <c r="D178" s="219" t="s">
        <v>207</v>
      </c>
      <c r="E178" s="220">
        <v>3</v>
      </c>
      <c r="F178" s="221" t="str">
        <f t="shared" si="22"/>
        <v/>
      </c>
      <c r="G178" s="222"/>
      <c r="H178" s="223" t="s">
        <v>44</v>
      </c>
      <c r="I178" s="223">
        <v>7.0000000000000007E-2</v>
      </c>
      <c r="J178" s="223">
        <v>108</v>
      </c>
      <c r="K178" s="223">
        <v>1512</v>
      </c>
      <c r="L178" s="223">
        <v>4536</v>
      </c>
      <c r="M178" s="224">
        <v>732.5</v>
      </c>
      <c r="N178" s="225">
        <v>146.5</v>
      </c>
      <c r="O178" s="226">
        <v>879</v>
      </c>
      <c r="P178" s="227"/>
      <c r="Q178" s="228" t="str">
        <f t="shared" si="23"/>
        <v/>
      </c>
      <c r="R178" s="229" t="s">
        <v>208</v>
      </c>
      <c r="S178" s="230" t="s">
        <v>202</v>
      </c>
      <c r="T178" s="228" t="s">
        <v>45</v>
      </c>
      <c r="U178" s="228" t="s">
        <v>56</v>
      </c>
      <c r="V178" s="228">
        <f t="shared" si="24"/>
        <v>0</v>
      </c>
      <c r="W178" s="228">
        <f t="shared" si="25"/>
        <v>0</v>
      </c>
      <c r="X178" s="231"/>
      <c r="Y178" s="247" t="s">
        <v>970</v>
      </c>
      <c r="Z178" s="232"/>
      <c r="AA178" s="232" t="s">
        <v>1646</v>
      </c>
    </row>
    <row r="179" spans="1:27" ht="24" customHeight="1">
      <c r="A179" s="302">
        <v>11</v>
      </c>
      <c r="B179" s="303" t="s">
        <v>1188</v>
      </c>
      <c r="C179" s="218"/>
      <c r="D179" s="219" t="s">
        <v>209</v>
      </c>
      <c r="E179" s="220">
        <v>3</v>
      </c>
      <c r="F179" s="221" t="str">
        <f t="shared" si="22"/>
        <v/>
      </c>
      <c r="G179" s="222"/>
      <c r="H179" s="223" t="s">
        <v>44</v>
      </c>
      <c r="I179" s="223">
        <v>7.0999999999999994E-2</v>
      </c>
      <c r="J179" s="223">
        <v>108</v>
      </c>
      <c r="K179" s="223">
        <v>1512</v>
      </c>
      <c r="L179" s="223">
        <v>4536</v>
      </c>
      <c r="M179" s="224">
        <v>732.5</v>
      </c>
      <c r="N179" s="225">
        <v>146.5</v>
      </c>
      <c r="O179" s="226">
        <v>879</v>
      </c>
      <c r="P179" s="227"/>
      <c r="Q179" s="228" t="str">
        <f t="shared" si="23"/>
        <v/>
      </c>
      <c r="R179" s="229" t="s">
        <v>210</v>
      </c>
      <c r="S179" s="230" t="s">
        <v>202</v>
      </c>
      <c r="T179" s="228" t="s">
        <v>45</v>
      </c>
      <c r="U179" s="228" t="s">
        <v>56</v>
      </c>
      <c r="V179" s="228">
        <f t="shared" si="24"/>
        <v>0</v>
      </c>
      <c r="W179" s="228">
        <f t="shared" si="25"/>
        <v>0</v>
      </c>
      <c r="X179" s="231"/>
      <c r="Y179" s="247" t="s">
        <v>970</v>
      </c>
      <c r="Z179" s="232"/>
      <c r="AA179" s="232" t="s">
        <v>1646</v>
      </c>
    </row>
    <row r="180" spans="1:27" s="312" customFormat="1" ht="24" customHeight="1">
      <c r="A180" s="304" t="s">
        <v>211</v>
      </c>
      <c r="B180" s="305"/>
      <c r="C180" s="306"/>
      <c r="D180" s="307"/>
      <c r="E180" s="308"/>
      <c r="F180" s="305"/>
      <c r="G180" s="309"/>
      <c r="H180" s="305" t="s">
        <v>43</v>
      </c>
      <c r="I180" s="305" t="s">
        <v>43</v>
      </c>
      <c r="J180" s="305" t="s">
        <v>43</v>
      </c>
      <c r="K180" s="305" t="s">
        <v>43</v>
      </c>
      <c r="L180" s="305" t="s">
        <v>43</v>
      </c>
      <c r="M180" s="305"/>
      <c r="N180" s="305"/>
      <c r="O180" s="305"/>
      <c r="P180" s="305"/>
      <c r="Q180" s="305" t="s">
        <v>43</v>
      </c>
      <c r="R180" s="305" t="s">
        <v>43</v>
      </c>
      <c r="S180" s="305"/>
      <c r="T180" s="305"/>
      <c r="U180" s="310"/>
      <c r="V180" s="310"/>
      <c r="W180" s="310"/>
      <c r="X180" s="311"/>
      <c r="Y180" s="311"/>
      <c r="Z180" s="311"/>
      <c r="AA180" s="823"/>
    </row>
    <row r="181" spans="1:27" ht="24" customHeight="1">
      <c r="A181" s="244">
        <v>1</v>
      </c>
      <c r="B181" s="303" t="s">
        <v>213</v>
      </c>
      <c r="C181" s="313"/>
      <c r="D181" s="219" t="s">
        <v>214</v>
      </c>
      <c r="E181" s="246">
        <v>3</v>
      </c>
      <c r="F181" s="221" t="str">
        <f t="shared" ref="F181:F182" si="26">IF(ISERROR(IF(G181/E181=0,"",G181/E181))=TRUE,"",IF(G181/E181=0,"",G181/E181))</f>
        <v/>
      </c>
      <c r="G181" s="222"/>
      <c r="H181" s="223" t="s">
        <v>47</v>
      </c>
      <c r="I181" s="223">
        <v>7.1999999999999995E-2</v>
      </c>
      <c r="J181" s="223">
        <v>108</v>
      </c>
      <c r="K181" s="223">
        <v>1512</v>
      </c>
      <c r="L181" s="223">
        <v>4536</v>
      </c>
      <c r="M181" s="224">
        <v>732.5</v>
      </c>
      <c r="N181" s="225">
        <v>146.5</v>
      </c>
      <c r="O181" s="226">
        <v>879</v>
      </c>
      <c r="P181" s="227"/>
      <c r="Q181" s="228" t="str">
        <f t="shared" ref="Q181:Q182" si="27">IF(ISERR(IF(O181*G181=0,"",O181*G181))=TRUE,"",IF(O181*G181=0,"",O181*G181))</f>
        <v/>
      </c>
      <c r="R181" s="229" t="s">
        <v>215</v>
      </c>
      <c r="S181" s="230" t="s">
        <v>212</v>
      </c>
      <c r="T181" s="228" t="s">
        <v>45</v>
      </c>
      <c r="U181" s="228" t="s">
        <v>56</v>
      </c>
      <c r="V181" s="228">
        <f t="shared" ref="V181:V182" si="28">IFERROR(G181*I181,"")</f>
        <v>0</v>
      </c>
      <c r="W181" s="228">
        <f t="shared" ref="W181:W182" si="29">IFERROR(G181/L181,"")</f>
        <v>0</v>
      </c>
      <c r="X181" s="231"/>
      <c r="Y181" s="247" t="s">
        <v>970</v>
      </c>
      <c r="Z181" s="247"/>
      <c r="AA181" s="232" t="s">
        <v>1646</v>
      </c>
    </row>
    <row r="182" spans="1:27" ht="24" customHeight="1">
      <c r="A182" s="244">
        <v>6</v>
      </c>
      <c r="B182" s="303" t="s">
        <v>216</v>
      </c>
      <c r="C182" s="250"/>
      <c r="D182" s="219" t="s">
        <v>217</v>
      </c>
      <c r="E182" s="246">
        <v>3</v>
      </c>
      <c r="F182" s="221" t="str">
        <f t="shared" si="26"/>
        <v/>
      </c>
      <c r="G182" s="222"/>
      <c r="H182" s="223" t="s">
        <v>47</v>
      </c>
      <c r="I182" s="223">
        <v>7.1999999999999995E-2</v>
      </c>
      <c r="J182" s="223">
        <v>108</v>
      </c>
      <c r="K182" s="223">
        <v>1512</v>
      </c>
      <c r="L182" s="223">
        <v>4536</v>
      </c>
      <c r="M182" s="224">
        <v>732.5</v>
      </c>
      <c r="N182" s="225">
        <v>146.5</v>
      </c>
      <c r="O182" s="226">
        <v>879</v>
      </c>
      <c r="P182" s="227"/>
      <c r="Q182" s="228" t="str">
        <f t="shared" si="27"/>
        <v/>
      </c>
      <c r="R182" s="229" t="s">
        <v>218</v>
      </c>
      <c r="S182" s="230" t="s">
        <v>212</v>
      </c>
      <c r="T182" s="228" t="s">
        <v>45</v>
      </c>
      <c r="U182" s="228" t="s">
        <v>56</v>
      </c>
      <c r="V182" s="228">
        <f t="shared" si="28"/>
        <v>0</v>
      </c>
      <c r="W182" s="228">
        <f t="shared" si="29"/>
        <v>0</v>
      </c>
      <c r="X182" s="231"/>
      <c r="Y182" s="247" t="s">
        <v>970</v>
      </c>
      <c r="Z182" s="247"/>
      <c r="AA182" s="232" t="s">
        <v>1646</v>
      </c>
    </row>
    <row r="183" spans="1:27" s="321" customFormat="1" ht="24" customHeight="1">
      <c r="A183" s="314" t="s">
        <v>219</v>
      </c>
      <c r="B183" s="315"/>
      <c r="C183" s="316"/>
      <c r="D183" s="315"/>
      <c r="E183" s="317"/>
      <c r="F183" s="315"/>
      <c r="G183" s="318"/>
      <c r="H183" s="315" t="s">
        <v>43</v>
      </c>
      <c r="I183" s="319" t="s">
        <v>43</v>
      </c>
      <c r="J183" s="319" t="s">
        <v>43</v>
      </c>
      <c r="K183" s="234" t="s">
        <v>43</v>
      </c>
      <c r="L183" s="234" t="s">
        <v>43</v>
      </c>
      <c r="M183" s="234"/>
      <c r="N183" s="234"/>
      <c r="O183" s="234"/>
      <c r="P183" s="234"/>
      <c r="Q183" s="239" t="s">
        <v>43</v>
      </c>
      <c r="R183" s="240" t="s">
        <v>43</v>
      </c>
      <c r="S183" s="241"/>
      <c r="T183" s="241"/>
      <c r="U183" s="241"/>
      <c r="V183" s="241"/>
      <c r="W183" s="241" t="str">
        <f t="shared" si="11"/>
        <v/>
      </c>
      <c r="X183" s="320"/>
      <c r="Y183" s="243"/>
      <c r="Z183" s="243"/>
      <c r="AA183" s="759"/>
    </row>
    <row r="184" spans="1:27" s="10" customFormat="1" ht="24" customHeight="1">
      <c r="A184" s="314" t="s">
        <v>223</v>
      </c>
      <c r="B184" s="323"/>
      <c r="C184" s="324"/>
      <c r="D184" s="323"/>
      <c r="E184" s="325"/>
      <c r="F184" s="323"/>
      <c r="G184" s="326"/>
      <c r="H184" s="323" t="s">
        <v>43</v>
      </c>
      <c r="I184" s="323" t="s">
        <v>43</v>
      </c>
      <c r="J184" s="323" t="s">
        <v>43</v>
      </c>
      <c r="K184" s="234" t="s">
        <v>43</v>
      </c>
      <c r="L184" s="234" t="s">
        <v>43</v>
      </c>
      <c r="M184" s="234"/>
      <c r="N184" s="234"/>
      <c r="O184" s="234"/>
      <c r="P184" s="234"/>
      <c r="Q184" s="239" t="s">
        <v>43</v>
      </c>
      <c r="R184" s="240" t="s">
        <v>43</v>
      </c>
      <c r="S184" s="241"/>
      <c r="T184" s="241"/>
      <c r="U184" s="241"/>
      <c r="V184" s="241"/>
      <c r="W184" s="241" t="str">
        <f t="shared" si="11"/>
        <v/>
      </c>
      <c r="X184" s="242"/>
      <c r="Y184" s="759"/>
      <c r="Z184" s="759"/>
      <c r="AA184" s="759"/>
    </row>
    <row r="185" spans="1:27" ht="24" customHeight="1">
      <c r="A185" s="244">
        <f t="shared" ref="A185:A248" si="30">IF(ISERR(A184+1)=TRUE,1,A184+1)</f>
        <v>1</v>
      </c>
      <c r="B185" s="280" t="s">
        <v>224</v>
      </c>
      <c r="C185" s="250"/>
      <c r="D185" s="219" t="s">
        <v>225</v>
      </c>
      <c r="E185" s="246">
        <v>3</v>
      </c>
      <c r="F185" s="221" t="str">
        <f t="shared" ref="F185:F248" si="31">IF(ISERROR(IF(G185/E185=0,"",G185/E185))=TRUE,"",IF(G185/E185=0,"",G185/E185))</f>
        <v/>
      </c>
      <c r="G185" s="222"/>
      <c r="H185" s="223" t="s">
        <v>48</v>
      </c>
      <c r="I185" s="223">
        <v>7.0999999999999994E-2</v>
      </c>
      <c r="J185" s="223">
        <v>108</v>
      </c>
      <c r="K185" s="223">
        <v>1512</v>
      </c>
      <c r="L185" s="223">
        <v>4536</v>
      </c>
      <c r="M185" s="224">
        <v>732.5</v>
      </c>
      <c r="N185" s="225">
        <v>146.5</v>
      </c>
      <c r="O185" s="226">
        <v>879</v>
      </c>
      <c r="P185" s="227"/>
      <c r="Q185" s="228" t="str">
        <f t="shared" ref="Q185:Q248" si="32">IF(ISERR(IF(O185*G185=0,"",O185*G185))=TRUE,"",IF(O185*G185=0,"",O185*G185))</f>
        <v/>
      </c>
      <c r="R185" s="229" t="s">
        <v>226</v>
      </c>
      <c r="S185" s="230" t="s">
        <v>222</v>
      </c>
      <c r="T185" s="228" t="s">
        <v>45</v>
      </c>
      <c r="U185" s="228" t="s">
        <v>56</v>
      </c>
      <c r="V185" s="228">
        <f t="shared" ref="V185:V248" si="33">IFERROR(G185*I185,"")</f>
        <v>0</v>
      </c>
      <c r="W185" s="228">
        <f t="shared" si="11"/>
        <v>0</v>
      </c>
      <c r="X185" s="231"/>
      <c r="Y185" s="247" t="s">
        <v>970</v>
      </c>
      <c r="Z185" s="247"/>
      <c r="AA185" s="232" t="s">
        <v>1646</v>
      </c>
    </row>
    <row r="186" spans="1:27" ht="24" customHeight="1">
      <c r="A186" s="244">
        <f t="shared" si="30"/>
        <v>2</v>
      </c>
      <c r="B186" s="280" t="s">
        <v>227</v>
      </c>
      <c r="C186" s="250"/>
      <c r="D186" s="219" t="s">
        <v>228</v>
      </c>
      <c r="E186" s="246">
        <v>3</v>
      </c>
      <c r="F186" s="221" t="str">
        <f t="shared" si="31"/>
        <v/>
      </c>
      <c r="G186" s="222"/>
      <c r="H186" s="223" t="s">
        <v>44</v>
      </c>
      <c r="I186" s="223">
        <v>7.0999999999999994E-2</v>
      </c>
      <c r="J186" s="223">
        <v>108</v>
      </c>
      <c r="K186" s="223">
        <v>1512</v>
      </c>
      <c r="L186" s="223">
        <v>4536</v>
      </c>
      <c r="M186" s="224">
        <v>732.5</v>
      </c>
      <c r="N186" s="225">
        <v>146.5</v>
      </c>
      <c r="O186" s="226">
        <v>879</v>
      </c>
      <c r="P186" s="227"/>
      <c r="Q186" s="228" t="str">
        <f t="shared" si="32"/>
        <v/>
      </c>
      <c r="R186" s="229" t="s">
        <v>229</v>
      </c>
      <c r="S186" s="230" t="s">
        <v>230</v>
      </c>
      <c r="T186" s="228" t="s">
        <v>45</v>
      </c>
      <c r="U186" s="228" t="s">
        <v>56</v>
      </c>
      <c r="V186" s="228">
        <f t="shared" si="33"/>
        <v>0</v>
      </c>
      <c r="W186" s="228">
        <f t="shared" si="11"/>
        <v>0</v>
      </c>
      <c r="X186" s="231"/>
      <c r="Y186" s="247" t="s">
        <v>970</v>
      </c>
      <c r="Z186" s="247"/>
      <c r="AA186" s="232" t="s">
        <v>1646</v>
      </c>
    </row>
    <row r="187" spans="1:27" ht="24" customHeight="1">
      <c r="A187" s="244">
        <f t="shared" si="30"/>
        <v>3</v>
      </c>
      <c r="B187" s="280" t="s">
        <v>231</v>
      </c>
      <c r="C187" s="250"/>
      <c r="D187" s="219" t="s">
        <v>232</v>
      </c>
      <c r="E187" s="246">
        <v>3</v>
      </c>
      <c r="F187" s="221" t="str">
        <f t="shared" si="31"/>
        <v/>
      </c>
      <c r="G187" s="222"/>
      <c r="H187" s="223" t="s">
        <v>48</v>
      </c>
      <c r="I187" s="223">
        <v>7.0000000000000007E-2</v>
      </c>
      <c r="J187" s="223">
        <v>108</v>
      </c>
      <c r="K187" s="223">
        <v>1512</v>
      </c>
      <c r="L187" s="223">
        <v>4536</v>
      </c>
      <c r="M187" s="224">
        <v>732.5</v>
      </c>
      <c r="N187" s="225">
        <v>146.5</v>
      </c>
      <c r="O187" s="226">
        <v>879</v>
      </c>
      <c r="P187" s="227"/>
      <c r="Q187" s="228" t="str">
        <f t="shared" si="32"/>
        <v/>
      </c>
      <c r="R187" s="229" t="s">
        <v>233</v>
      </c>
      <c r="S187" s="230" t="s">
        <v>220</v>
      </c>
      <c r="T187" s="228" t="s">
        <v>45</v>
      </c>
      <c r="U187" s="228" t="s">
        <v>56</v>
      </c>
      <c r="V187" s="228">
        <f t="shared" si="33"/>
        <v>0</v>
      </c>
      <c r="W187" s="228">
        <f t="shared" si="11"/>
        <v>0</v>
      </c>
      <c r="X187" s="231"/>
      <c r="Y187" s="247" t="s">
        <v>970</v>
      </c>
      <c r="Z187" s="247"/>
      <c r="AA187" s="232" t="s">
        <v>1646</v>
      </c>
    </row>
    <row r="188" spans="1:27" ht="24" customHeight="1">
      <c r="A188" s="244">
        <f t="shared" si="30"/>
        <v>4</v>
      </c>
      <c r="B188" s="280" t="s">
        <v>234</v>
      </c>
      <c r="C188" s="250"/>
      <c r="D188" s="219" t="s">
        <v>235</v>
      </c>
      <c r="E188" s="246">
        <v>3</v>
      </c>
      <c r="F188" s="221" t="str">
        <f t="shared" si="31"/>
        <v/>
      </c>
      <c r="G188" s="222"/>
      <c r="H188" s="223" t="s">
        <v>48</v>
      </c>
      <c r="I188" s="223">
        <v>7.0000000000000007E-2</v>
      </c>
      <c r="J188" s="223">
        <v>108</v>
      </c>
      <c r="K188" s="223">
        <v>1512</v>
      </c>
      <c r="L188" s="223">
        <v>4536</v>
      </c>
      <c r="M188" s="224">
        <v>732.5</v>
      </c>
      <c r="N188" s="225">
        <v>146.5</v>
      </c>
      <c r="O188" s="226">
        <v>879</v>
      </c>
      <c r="P188" s="227"/>
      <c r="Q188" s="228" t="str">
        <f t="shared" si="32"/>
        <v/>
      </c>
      <c r="R188" s="229" t="s">
        <v>236</v>
      </c>
      <c r="S188" s="230" t="s">
        <v>220</v>
      </c>
      <c r="T188" s="228" t="s">
        <v>45</v>
      </c>
      <c r="U188" s="228" t="s">
        <v>56</v>
      </c>
      <c r="V188" s="228">
        <f t="shared" si="33"/>
        <v>0</v>
      </c>
      <c r="W188" s="228">
        <f t="shared" si="11"/>
        <v>0</v>
      </c>
      <c r="X188" s="231"/>
      <c r="Y188" s="247" t="s">
        <v>970</v>
      </c>
      <c r="Z188" s="247"/>
      <c r="AA188" s="232" t="s">
        <v>1646</v>
      </c>
    </row>
    <row r="189" spans="1:27" ht="24" customHeight="1">
      <c r="A189" s="244">
        <f t="shared" si="30"/>
        <v>5</v>
      </c>
      <c r="B189" s="280" t="s">
        <v>237</v>
      </c>
      <c r="C189" s="250"/>
      <c r="D189" s="219" t="s">
        <v>238</v>
      </c>
      <c r="E189" s="246">
        <v>3</v>
      </c>
      <c r="F189" s="221" t="str">
        <f t="shared" si="31"/>
        <v/>
      </c>
      <c r="G189" s="222"/>
      <c r="H189" s="223" t="s">
        <v>48</v>
      </c>
      <c r="I189" s="223">
        <v>7.0999999999999994E-2</v>
      </c>
      <c r="J189" s="223">
        <v>108</v>
      </c>
      <c r="K189" s="223">
        <v>1512</v>
      </c>
      <c r="L189" s="223">
        <v>4536</v>
      </c>
      <c r="M189" s="224">
        <v>732.5</v>
      </c>
      <c r="N189" s="225">
        <v>146.5</v>
      </c>
      <c r="O189" s="226">
        <v>879</v>
      </c>
      <c r="P189" s="227"/>
      <c r="Q189" s="228" t="str">
        <f t="shared" si="32"/>
        <v/>
      </c>
      <c r="R189" s="229" t="s">
        <v>239</v>
      </c>
      <c r="S189" s="230" t="s">
        <v>222</v>
      </c>
      <c r="T189" s="228" t="s">
        <v>45</v>
      </c>
      <c r="U189" s="228" t="s">
        <v>56</v>
      </c>
      <c r="V189" s="228">
        <f t="shared" si="33"/>
        <v>0</v>
      </c>
      <c r="W189" s="228">
        <f t="shared" ref="W189:W252" si="34">IFERROR(G189/L189,"")</f>
        <v>0</v>
      </c>
      <c r="X189" s="231"/>
      <c r="Y189" s="247" t="s">
        <v>970</v>
      </c>
      <c r="Z189" s="247"/>
      <c r="AA189" s="232" t="s">
        <v>1646</v>
      </c>
    </row>
    <row r="190" spans="1:27" ht="24" customHeight="1">
      <c r="A190" s="244">
        <f t="shared" si="30"/>
        <v>6</v>
      </c>
      <c r="B190" s="280" t="s">
        <v>240</v>
      </c>
      <c r="C190" s="250"/>
      <c r="D190" s="219" t="s">
        <v>241</v>
      </c>
      <c r="E190" s="246">
        <v>3</v>
      </c>
      <c r="F190" s="221" t="str">
        <f t="shared" si="31"/>
        <v/>
      </c>
      <c r="G190" s="222"/>
      <c r="H190" s="223" t="s">
        <v>44</v>
      </c>
      <c r="I190" s="223">
        <v>7.0999999999999994E-2</v>
      </c>
      <c r="J190" s="223">
        <v>108</v>
      </c>
      <c r="K190" s="223">
        <v>1512</v>
      </c>
      <c r="L190" s="223">
        <v>4536</v>
      </c>
      <c r="M190" s="224">
        <v>732.5</v>
      </c>
      <c r="N190" s="225">
        <v>146.5</v>
      </c>
      <c r="O190" s="226">
        <v>879</v>
      </c>
      <c r="P190" s="227"/>
      <c r="Q190" s="228" t="str">
        <f t="shared" si="32"/>
        <v/>
      </c>
      <c r="R190" s="229" t="s">
        <v>242</v>
      </c>
      <c r="S190" s="230" t="s">
        <v>222</v>
      </c>
      <c r="T190" s="228" t="s">
        <v>45</v>
      </c>
      <c r="U190" s="228" t="s">
        <v>56</v>
      </c>
      <c r="V190" s="228">
        <f t="shared" si="33"/>
        <v>0</v>
      </c>
      <c r="W190" s="228">
        <f t="shared" si="34"/>
        <v>0</v>
      </c>
      <c r="X190" s="231"/>
      <c r="Y190" s="247" t="s">
        <v>970</v>
      </c>
      <c r="Z190" s="247"/>
      <c r="AA190" s="232" t="s">
        <v>1646</v>
      </c>
    </row>
    <row r="191" spans="1:27" s="292" customFormat="1" ht="24" customHeight="1">
      <c r="A191" s="244">
        <f t="shared" si="30"/>
        <v>7</v>
      </c>
      <c r="B191" s="245" t="s">
        <v>243</v>
      </c>
      <c r="C191" s="291"/>
      <c r="D191" s="11" t="s">
        <v>244</v>
      </c>
      <c r="E191" s="246">
        <v>1</v>
      </c>
      <c r="F191" s="221" t="str">
        <f t="shared" si="31"/>
        <v/>
      </c>
      <c r="G191" s="222"/>
      <c r="H191" s="223" t="s">
        <v>44</v>
      </c>
      <c r="I191" s="223">
        <v>7.0000000000000007E-2</v>
      </c>
      <c r="J191" s="223">
        <v>108</v>
      </c>
      <c r="K191" s="223">
        <v>1512</v>
      </c>
      <c r="L191" s="223">
        <v>4536</v>
      </c>
      <c r="M191" s="224">
        <v>732.5</v>
      </c>
      <c r="N191" s="225">
        <v>146.5</v>
      </c>
      <c r="O191" s="226">
        <v>879</v>
      </c>
      <c r="P191" s="226"/>
      <c r="Q191" s="228" t="str">
        <f t="shared" si="32"/>
        <v/>
      </c>
      <c r="R191" s="229" t="s">
        <v>245</v>
      </c>
      <c r="S191" s="230" t="s">
        <v>246</v>
      </c>
      <c r="T191" s="228" t="s">
        <v>45</v>
      </c>
      <c r="U191" s="228" t="s">
        <v>56</v>
      </c>
      <c r="V191" s="228">
        <f t="shared" si="33"/>
        <v>0</v>
      </c>
      <c r="W191" s="228">
        <f t="shared" si="34"/>
        <v>0</v>
      </c>
      <c r="X191" s="231"/>
      <c r="Y191" s="247" t="s">
        <v>970</v>
      </c>
      <c r="Z191" s="247"/>
      <c r="AA191" s="232" t="s">
        <v>1646</v>
      </c>
    </row>
    <row r="192" spans="1:27" ht="24" customHeight="1">
      <c r="A192" s="244">
        <f t="shared" si="30"/>
        <v>8</v>
      </c>
      <c r="B192" s="280" t="s">
        <v>247</v>
      </c>
      <c r="C192" s="250"/>
      <c r="D192" s="219" t="s">
        <v>248</v>
      </c>
      <c r="E192" s="246">
        <v>3</v>
      </c>
      <c r="F192" s="221" t="str">
        <f t="shared" si="31"/>
        <v/>
      </c>
      <c r="G192" s="222"/>
      <c r="H192" s="223" t="s">
        <v>44</v>
      </c>
      <c r="I192" s="223">
        <v>7.0999999999999994E-2</v>
      </c>
      <c r="J192" s="223">
        <v>108</v>
      </c>
      <c r="K192" s="223">
        <v>1512</v>
      </c>
      <c r="L192" s="223">
        <v>4536</v>
      </c>
      <c r="M192" s="224">
        <v>732.5</v>
      </c>
      <c r="N192" s="225">
        <v>146.5</v>
      </c>
      <c r="O192" s="226">
        <v>879</v>
      </c>
      <c r="P192" s="227"/>
      <c r="Q192" s="228" t="str">
        <f t="shared" si="32"/>
        <v/>
      </c>
      <c r="R192" s="229" t="s">
        <v>249</v>
      </c>
      <c r="S192" s="230" t="s">
        <v>222</v>
      </c>
      <c r="T192" s="228" t="s">
        <v>45</v>
      </c>
      <c r="U192" s="228" t="s">
        <v>56</v>
      </c>
      <c r="V192" s="228">
        <f t="shared" si="33"/>
        <v>0</v>
      </c>
      <c r="W192" s="228">
        <f t="shared" si="34"/>
        <v>0</v>
      </c>
      <c r="X192" s="231"/>
      <c r="Y192" s="247" t="s">
        <v>970</v>
      </c>
      <c r="Z192" s="247"/>
      <c r="AA192" s="232" t="s">
        <v>1646</v>
      </c>
    </row>
    <row r="193" spans="1:27" ht="24" customHeight="1">
      <c r="A193" s="244">
        <f t="shared" si="30"/>
        <v>9</v>
      </c>
      <c r="B193" s="248" t="s">
        <v>250</v>
      </c>
      <c r="C193" s="250"/>
      <c r="D193" s="11" t="s">
        <v>251</v>
      </c>
      <c r="E193" s="246">
        <v>3</v>
      </c>
      <c r="F193" s="221" t="str">
        <f t="shared" si="31"/>
        <v/>
      </c>
      <c r="G193" s="222"/>
      <c r="H193" s="223" t="s">
        <v>44</v>
      </c>
      <c r="I193" s="223">
        <v>7.0999999999999994E-2</v>
      </c>
      <c r="J193" s="223">
        <v>108</v>
      </c>
      <c r="K193" s="223">
        <v>1512</v>
      </c>
      <c r="L193" s="223">
        <v>4536</v>
      </c>
      <c r="M193" s="224">
        <v>732.5</v>
      </c>
      <c r="N193" s="225">
        <v>146.5</v>
      </c>
      <c r="O193" s="226">
        <v>879</v>
      </c>
      <c r="P193" s="227"/>
      <c r="Q193" s="228" t="str">
        <f t="shared" si="32"/>
        <v/>
      </c>
      <c r="R193" s="229" t="s">
        <v>252</v>
      </c>
      <c r="S193" s="230" t="s">
        <v>222</v>
      </c>
      <c r="T193" s="228" t="s">
        <v>45</v>
      </c>
      <c r="U193" s="228" t="s">
        <v>56</v>
      </c>
      <c r="V193" s="228">
        <f t="shared" si="33"/>
        <v>0</v>
      </c>
      <c r="W193" s="228">
        <f t="shared" si="34"/>
        <v>0</v>
      </c>
      <c r="X193" s="231"/>
      <c r="Y193" s="247" t="s">
        <v>970</v>
      </c>
      <c r="Z193" s="247"/>
      <c r="AA193" s="232" t="s">
        <v>1646</v>
      </c>
    </row>
    <row r="194" spans="1:27" ht="24" customHeight="1">
      <c r="A194" s="244">
        <f t="shared" si="30"/>
        <v>10</v>
      </c>
      <c r="B194" s="280" t="s">
        <v>253</v>
      </c>
      <c r="C194" s="250"/>
      <c r="D194" s="219" t="s">
        <v>254</v>
      </c>
      <c r="E194" s="246">
        <v>3</v>
      </c>
      <c r="F194" s="221" t="str">
        <f t="shared" si="31"/>
        <v/>
      </c>
      <c r="G194" s="222"/>
      <c r="H194" s="223" t="s">
        <v>47</v>
      </c>
      <c r="I194" s="223">
        <v>7.0000000000000007E-2</v>
      </c>
      <c r="J194" s="223">
        <v>108</v>
      </c>
      <c r="K194" s="223">
        <v>1512</v>
      </c>
      <c r="L194" s="223">
        <v>4536</v>
      </c>
      <c r="M194" s="224">
        <v>732.5</v>
      </c>
      <c r="N194" s="225">
        <v>146.5</v>
      </c>
      <c r="O194" s="226">
        <v>879</v>
      </c>
      <c r="P194" s="227"/>
      <c r="Q194" s="228" t="str">
        <f t="shared" si="32"/>
        <v/>
      </c>
      <c r="R194" s="229" t="s">
        <v>255</v>
      </c>
      <c r="S194" s="230" t="s">
        <v>256</v>
      </c>
      <c r="T194" s="228" t="s">
        <v>45</v>
      </c>
      <c r="U194" s="228" t="s">
        <v>56</v>
      </c>
      <c r="V194" s="228">
        <f t="shared" si="33"/>
        <v>0</v>
      </c>
      <c r="W194" s="228">
        <f t="shared" si="34"/>
        <v>0</v>
      </c>
      <c r="X194" s="231"/>
      <c r="Y194" s="247" t="s">
        <v>970</v>
      </c>
      <c r="Z194" s="247"/>
      <c r="AA194" s="232" t="s">
        <v>1646</v>
      </c>
    </row>
    <row r="195" spans="1:27" ht="24" customHeight="1">
      <c r="A195" s="244">
        <f t="shared" si="30"/>
        <v>11</v>
      </c>
      <c r="B195" s="280" t="s">
        <v>257</v>
      </c>
      <c r="C195" s="250"/>
      <c r="D195" s="219" t="s">
        <v>258</v>
      </c>
      <c r="E195" s="246">
        <v>3</v>
      </c>
      <c r="F195" s="221" t="str">
        <f t="shared" si="31"/>
        <v/>
      </c>
      <c r="G195" s="222"/>
      <c r="H195" s="223" t="s">
        <v>48</v>
      </c>
      <c r="I195" s="223">
        <v>7.0000000000000007E-2</v>
      </c>
      <c r="J195" s="223">
        <v>108</v>
      </c>
      <c r="K195" s="223">
        <v>1512</v>
      </c>
      <c r="L195" s="223">
        <v>4536</v>
      </c>
      <c r="M195" s="224">
        <v>732.5</v>
      </c>
      <c r="N195" s="225">
        <v>146.5</v>
      </c>
      <c r="O195" s="226">
        <v>879</v>
      </c>
      <c r="P195" s="227"/>
      <c r="Q195" s="228" t="str">
        <f t="shared" si="32"/>
        <v/>
      </c>
      <c r="R195" s="229" t="s">
        <v>259</v>
      </c>
      <c r="S195" s="230" t="s">
        <v>222</v>
      </c>
      <c r="T195" s="228" t="s">
        <v>45</v>
      </c>
      <c r="U195" s="228" t="s">
        <v>56</v>
      </c>
      <c r="V195" s="228">
        <f t="shared" si="33"/>
        <v>0</v>
      </c>
      <c r="W195" s="228">
        <f t="shared" si="34"/>
        <v>0</v>
      </c>
      <c r="X195" s="231"/>
      <c r="Y195" s="247" t="s">
        <v>970</v>
      </c>
      <c r="Z195" s="247"/>
      <c r="AA195" s="232" t="s">
        <v>1646</v>
      </c>
    </row>
    <row r="196" spans="1:27" ht="24" customHeight="1">
      <c r="A196" s="244">
        <f t="shared" si="30"/>
        <v>12</v>
      </c>
      <c r="B196" s="280" t="s">
        <v>260</v>
      </c>
      <c r="C196" s="250" t="s">
        <v>78</v>
      </c>
      <c r="D196" s="219" t="s">
        <v>261</v>
      </c>
      <c r="E196" s="246">
        <v>3</v>
      </c>
      <c r="F196" s="221" t="str">
        <f t="shared" si="31"/>
        <v/>
      </c>
      <c r="G196" s="222"/>
      <c r="H196" s="223" t="s">
        <v>48</v>
      </c>
      <c r="I196" s="223">
        <v>7.0999999999999994E-2</v>
      </c>
      <c r="J196" s="223">
        <v>108</v>
      </c>
      <c r="K196" s="223">
        <v>1512</v>
      </c>
      <c r="L196" s="223">
        <v>4536</v>
      </c>
      <c r="M196" s="224">
        <v>732.5</v>
      </c>
      <c r="N196" s="225">
        <v>146.5</v>
      </c>
      <c r="O196" s="226">
        <v>879</v>
      </c>
      <c r="P196" s="227"/>
      <c r="Q196" s="228" t="str">
        <f t="shared" si="32"/>
        <v/>
      </c>
      <c r="R196" s="229" t="s">
        <v>262</v>
      </c>
      <c r="S196" s="230" t="s">
        <v>222</v>
      </c>
      <c r="T196" s="228" t="s">
        <v>45</v>
      </c>
      <c r="U196" s="228" t="s">
        <v>56</v>
      </c>
      <c r="V196" s="228">
        <f t="shared" si="33"/>
        <v>0</v>
      </c>
      <c r="W196" s="228">
        <f t="shared" si="34"/>
        <v>0</v>
      </c>
      <c r="X196" s="231"/>
      <c r="Y196" s="247" t="s">
        <v>970</v>
      </c>
      <c r="Z196" s="247"/>
      <c r="AA196" s="232" t="s">
        <v>1646</v>
      </c>
    </row>
    <row r="197" spans="1:27" ht="24" customHeight="1">
      <c r="A197" s="244">
        <f t="shared" si="30"/>
        <v>13</v>
      </c>
      <c r="B197" s="280" t="s">
        <v>263</v>
      </c>
      <c r="C197" s="250"/>
      <c r="D197" s="219" t="s">
        <v>264</v>
      </c>
      <c r="E197" s="246">
        <v>3</v>
      </c>
      <c r="F197" s="221" t="str">
        <f t="shared" si="31"/>
        <v/>
      </c>
      <c r="G197" s="222"/>
      <c r="H197" s="223" t="s">
        <v>47</v>
      </c>
      <c r="I197" s="223">
        <v>7.0000000000000007E-2</v>
      </c>
      <c r="J197" s="223">
        <v>108</v>
      </c>
      <c r="K197" s="223">
        <v>1512</v>
      </c>
      <c r="L197" s="223">
        <v>4536</v>
      </c>
      <c r="M197" s="224">
        <v>732.5</v>
      </c>
      <c r="N197" s="225">
        <v>146.5</v>
      </c>
      <c r="O197" s="226">
        <v>879</v>
      </c>
      <c r="P197" s="227"/>
      <c r="Q197" s="228" t="str">
        <f t="shared" si="32"/>
        <v/>
      </c>
      <c r="R197" s="229" t="s">
        <v>265</v>
      </c>
      <c r="S197" s="230" t="s">
        <v>266</v>
      </c>
      <c r="T197" s="228" t="s">
        <v>45</v>
      </c>
      <c r="U197" s="228" t="s">
        <v>56</v>
      </c>
      <c r="V197" s="228">
        <f t="shared" si="33"/>
        <v>0</v>
      </c>
      <c r="W197" s="228">
        <f t="shared" si="34"/>
        <v>0</v>
      </c>
      <c r="X197" s="231"/>
      <c r="Y197" s="247" t="s">
        <v>970</v>
      </c>
      <c r="Z197" s="247"/>
      <c r="AA197" s="232" t="s">
        <v>1646</v>
      </c>
    </row>
    <row r="198" spans="1:27" ht="24" customHeight="1">
      <c r="A198" s="244">
        <f t="shared" si="30"/>
        <v>14</v>
      </c>
      <c r="B198" s="248" t="s">
        <v>267</v>
      </c>
      <c r="C198" s="250"/>
      <c r="D198" s="219" t="s">
        <v>268</v>
      </c>
      <c r="E198" s="246">
        <v>3</v>
      </c>
      <c r="F198" s="221" t="str">
        <f t="shared" si="31"/>
        <v/>
      </c>
      <c r="G198" s="222"/>
      <c r="H198" s="223" t="s">
        <v>48</v>
      </c>
      <c r="I198" s="223">
        <v>7.0999999999999994E-2</v>
      </c>
      <c r="J198" s="223">
        <v>108</v>
      </c>
      <c r="K198" s="223">
        <v>1512</v>
      </c>
      <c r="L198" s="223">
        <v>4536</v>
      </c>
      <c r="M198" s="224">
        <v>732.5</v>
      </c>
      <c r="N198" s="225">
        <v>146.5</v>
      </c>
      <c r="O198" s="226">
        <v>879</v>
      </c>
      <c r="P198" s="227"/>
      <c r="Q198" s="228" t="str">
        <f t="shared" si="32"/>
        <v/>
      </c>
      <c r="R198" s="229" t="s">
        <v>269</v>
      </c>
      <c r="S198" s="230" t="s">
        <v>222</v>
      </c>
      <c r="T198" s="228" t="s">
        <v>45</v>
      </c>
      <c r="U198" s="228" t="s">
        <v>56</v>
      </c>
      <c r="V198" s="228">
        <f t="shared" si="33"/>
        <v>0</v>
      </c>
      <c r="W198" s="228">
        <f t="shared" si="34"/>
        <v>0</v>
      </c>
      <c r="X198" s="231"/>
      <c r="Y198" s="247" t="s">
        <v>970</v>
      </c>
      <c r="Z198" s="247"/>
      <c r="AA198" s="232" t="s">
        <v>1646</v>
      </c>
    </row>
    <row r="199" spans="1:27" ht="24" customHeight="1">
      <c r="A199" s="244">
        <f t="shared" si="30"/>
        <v>15</v>
      </c>
      <c r="B199" s="283" t="s">
        <v>270</v>
      </c>
      <c r="C199" s="250"/>
      <c r="D199" s="219" t="s">
        <v>271</v>
      </c>
      <c r="E199" s="246">
        <v>3</v>
      </c>
      <c r="F199" s="221" t="str">
        <f t="shared" si="31"/>
        <v/>
      </c>
      <c r="G199" s="222"/>
      <c r="H199" s="223" t="s">
        <v>44</v>
      </c>
      <c r="I199" s="223">
        <v>7.0999999999999994E-2</v>
      </c>
      <c r="J199" s="223">
        <v>108</v>
      </c>
      <c r="K199" s="223">
        <v>1512</v>
      </c>
      <c r="L199" s="223">
        <v>4536</v>
      </c>
      <c r="M199" s="224">
        <v>732.5</v>
      </c>
      <c r="N199" s="225">
        <v>146.5</v>
      </c>
      <c r="O199" s="226">
        <v>879</v>
      </c>
      <c r="P199" s="227"/>
      <c r="Q199" s="228" t="str">
        <f t="shared" si="32"/>
        <v/>
      </c>
      <c r="R199" s="229" t="s">
        <v>272</v>
      </c>
      <c r="S199" s="230" t="s">
        <v>222</v>
      </c>
      <c r="T199" s="228" t="s">
        <v>45</v>
      </c>
      <c r="U199" s="228" t="s">
        <v>56</v>
      </c>
      <c r="V199" s="228">
        <f t="shared" si="33"/>
        <v>0</v>
      </c>
      <c r="W199" s="228">
        <f t="shared" si="34"/>
        <v>0</v>
      </c>
      <c r="X199" s="231"/>
      <c r="Y199" s="247" t="s">
        <v>970</v>
      </c>
      <c r="Z199" s="247"/>
      <c r="AA199" s="232" t="s">
        <v>1646</v>
      </c>
    </row>
    <row r="200" spans="1:27" ht="24" customHeight="1">
      <c r="A200" s="244">
        <f t="shared" si="30"/>
        <v>16</v>
      </c>
      <c r="B200" s="280" t="s">
        <v>1161</v>
      </c>
      <c r="C200" s="250"/>
      <c r="D200" s="219" t="s">
        <v>1162</v>
      </c>
      <c r="E200" s="246">
        <v>3</v>
      </c>
      <c r="F200" s="221" t="str">
        <f t="shared" si="31"/>
        <v/>
      </c>
      <c r="G200" s="222"/>
      <c r="H200" s="223" t="s">
        <v>47</v>
      </c>
      <c r="I200" s="223">
        <v>7.0999999999999994E-2</v>
      </c>
      <c r="J200" s="223">
        <v>108</v>
      </c>
      <c r="K200" s="223">
        <v>1512</v>
      </c>
      <c r="L200" s="223">
        <v>4536</v>
      </c>
      <c r="M200" s="224">
        <v>732.5</v>
      </c>
      <c r="N200" s="225">
        <v>146.5</v>
      </c>
      <c r="O200" s="226">
        <v>879</v>
      </c>
      <c r="P200" s="227"/>
      <c r="Q200" s="228" t="str">
        <f t="shared" si="32"/>
        <v/>
      </c>
      <c r="R200" s="229" t="s">
        <v>1163</v>
      </c>
      <c r="S200" s="230" t="s">
        <v>222</v>
      </c>
      <c r="T200" s="228" t="s">
        <v>45</v>
      </c>
      <c r="U200" s="228" t="s">
        <v>56</v>
      </c>
      <c r="V200" s="228">
        <f t="shared" si="33"/>
        <v>0</v>
      </c>
      <c r="W200" s="228">
        <f t="shared" si="34"/>
        <v>0</v>
      </c>
      <c r="X200" s="231"/>
      <c r="Y200" s="247" t="s">
        <v>970</v>
      </c>
      <c r="Z200" s="247"/>
      <c r="AA200" s="232" t="s">
        <v>1646</v>
      </c>
    </row>
    <row r="201" spans="1:27" ht="24" customHeight="1">
      <c r="A201" s="244">
        <f t="shared" si="30"/>
        <v>17</v>
      </c>
      <c r="B201" s="248" t="s">
        <v>273</v>
      </c>
      <c r="C201" s="250"/>
      <c r="D201" s="219" t="s">
        <v>274</v>
      </c>
      <c r="E201" s="246">
        <v>3</v>
      </c>
      <c r="F201" s="221" t="str">
        <f t="shared" si="31"/>
        <v/>
      </c>
      <c r="G201" s="222"/>
      <c r="H201" s="223" t="s">
        <v>47</v>
      </c>
      <c r="I201" s="223">
        <v>7.0999999999999994E-2</v>
      </c>
      <c r="J201" s="223">
        <v>108</v>
      </c>
      <c r="K201" s="223">
        <v>1512</v>
      </c>
      <c r="L201" s="223">
        <v>4536</v>
      </c>
      <c r="M201" s="224">
        <v>732.5</v>
      </c>
      <c r="N201" s="225">
        <v>146.5</v>
      </c>
      <c r="O201" s="226">
        <v>879</v>
      </c>
      <c r="P201" s="227"/>
      <c r="Q201" s="228" t="str">
        <f t="shared" si="32"/>
        <v/>
      </c>
      <c r="R201" s="229" t="s">
        <v>275</v>
      </c>
      <c r="S201" s="230" t="s">
        <v>222</v>
      </c>
      <c r="T201" s="228" t="s">
        <v>45</v>
      </c>
      <c r="U201" s="228" t="s">
        <v>56</v>
      </c>
      <c r="V201" s="228">
        <f t="shared" si="33"/>
        <v>0</v>
      </c>
      <c r="W201" s="228">
        <f t="shared" si="34"/>
        <v>0</v>
      </c>
      <c r="X201" s="231"/>
      <c r="Y201" s="247" t="s">
        <v>970</v>
      </c>
      <c r="Z201" s="247"/>
      <c r="AA201" s="232" t="s">
        <v>1646</v>
      </c>
    </row>
    <row r="202" spans="1:27" ht="24" customHeight="1">
      <c r="A202" s="244">
        <f t="shared" si="30"/>
        <v>18</v>
      </c>
      <c r="B202" s="280" t="s">
        <v>276</v>
      </c>
      <c r="C202" s="250"/>
      <c r="D202" s="219" t="s">
        <v>277</v>
      </c>
      <c r="E202" s="246">
        <v>3</v>
      </c>
      <c r="F202" s="221" t="str">
        <f t="shared" si="31"/>
        <v/>
      </c>
      <c r="G202" s="222"/>
      <c r="H202" s="223" t="s">
        <v>47</v>
      </c>
      <c r="I202" s="223">
        <v>7.0999999999999994E-2</v>
      </c>
      <c r="J202" s="223">
        <v>108</v>
      </c>
      <c r="K202" s="223">
        <v>1512</v>
      </c>
      <c r="L202" s="223">
        <v>4536</v>
      </c>
      <c r="M202" s="224">
        <v>732.5</v>
      </c>
      <c r="N202" s="225">
        <v>146.5</v>
      </c>
      <c r="O202" s="226">
        <v>879</v>
      </c>
      <c r="P202" s="227"/>
      <c r="Q202" s="228" t="str">
        <f t="shared" si="32"/>
        <v/>
      </c>
      <c r="R202" s="229" t="s">
        <v>278</v>
      </c>
      <c r="S202" s="230" t="s">
        <v>230</v>
      </c>
      <c r="T202" s="228" t="s">
        <v>45</v>
      </c>
      <c r="U202" s="228" t="s">
        <v>56</v>
      </c>
      <c r="V202" s="228">
        <f t="shared" si="33"/>
        <v>0</v>
      </c>
      <c r="W202" s="228">
        <f t="shared" si="34"/>
        <v>0</v>
      </c>
      <c r="X202" s="231"/>
      <c r="Y202" s="247" t="s">
        <v>970</v>
      </c>
      <c r="Z202" s="247"/>
      <c r="AA202" s="232" t="s">
        <v>1646</v>
      </c>
    </row>
    <row r="203" spans="1:27" ht="24" customHeight="1">
      <c r="A203" s="244">
        <f t="shared" si="30"/>
        <v>19</v>
      </c>
      <c r="B203" s="280" t="s">
        <v>279</v>
      </c>
      <c r="C203" s="250"/>
      <c r="D203" s="219" t="s">
        <v>280</v>
      </c>
      <c r="E203" s="246">
        <v>3</v>
      </c>
      <c r="F203" s="221" t="str">
        <f t="shared" si="31"/>
        <v/>
      </c>
      <c r="G203" s="222"/>
      <c r="H203" s="223" t="s">
        <v>48</v>
      </c>
      <c r="I203" s="223">
        <v>7.0000000000000007E-2</v>
      </c>
      <c r="J203" s="223">
        <v>108</v>
      </c>
      <c r="K203" s="223">
        <v>1512</v>
      </c>
      <c r="L203" s="223">
        <v>4536</v>
      </c>
      <c r="M203" s="224">
        <v>732.5</v>
      </c>
      <c r="N203" s="225">
        <v>146.5</v>
      </c>
      <c r="O203" s="226">
        <v>879</v>
      </c>
      <c r="P203" s="227"/>
      <c r="Q203" s="228" t="str">
        <f t="shared" si="32"/>
        <v/>
      </c>
      <c r="R203" s="229" t="s">
        <v>281</v>
      </c>
      <c r="S203" s="230" t="s">
        <v>256</v>
      </c>
      <c r="T203" s="228" t="s">
        <v>45</v>
      </c>
      <c r="U203" s="228" t="s">
        <v>56</v>
      </c>
      <c r="V203" s="228">
        <f t="shared" si="33"/>
        <v>0</v>
      </c>
      <c r="W203" s="228">
        <f t="shared" si="34"/>
        <v>0</v>
      </c>
      <c r="X203" s="231"/>
      <c r="Y203" s="247" t="s">
        <v>970</v>
      </c>
      <c r="Z203" s="247"/>
      <c r="AA203" s="232" t="s">
        <v>1646</v>
      </c>
    </row>
    <row r="204" spans="1:27" ht="24" customHeight="1">
      <c r="A204" s="244">
        <f t="shared" si="30"/>
        <v>20</v>
      </c>
      <c r="B204" s="280" t="s">
        <v>282</v>
      </c>
      <c r="C204" s="250" t="s">
        <v>1819</v>
      </c>
      <c r="D204" s="219" t="s">
        <v>283</v>
      </c>
      <c r="E204" s="246">
        <v>3</v>
      </c>
      <c r="F204" s="221" t="str">
        <f t="shared" si="31"/>
        <v/>
      </c>
      <c r="G204" s="222"/>
      <c r="H204" s="223" t="s">
        <v>48</v>
      </c>
      <c r="I204" s="223">
        <v>7.0000000000000007E-2</v>
      </c>
      <c r="J204" s="223">
        <v>108</v>
      </c>
      <c r="K204" s="223">
        <v>1512</v>
      </c>
      <c r="L204" s="223">
        <v>4536</v>
      </c>
      <c r="M204" s="224">
        <v>732.5</v>
      </c>
      <c r="N204" s="225">
        <v>146.5</v>
      </c>
      <c r="O204" s="226">
        <v>879</v>
      </c>
      <c r="P204" s="227"/>
      <c r="Q204" s="228" t="str">
        <f t="shared" si="32"/>
        <v/>
      </c>
      <c r="R204" s="229" t="s">
        <v>284</v>
      </c>
      <c r="S204" s="230" t="s">
        <v>222</v>
      </c>
      <c r="T204" s="228" t="s">
        <v>45</v>
      </c>
      <c r="U204" s="228" t="s">
        <v>56</v>
      </c>
      <c r="V204" s="228">
        <f t="shared" si="33"/>
        <v>0</v>
      </c>
      <c r="W204" s="228">
        <f t="shared" si="34"/>
        <v>0</v>
      </c>
      <c r="X204" s="231"/>
      <c r="Y204" s="247" t="s">
        <v>970</v>
      </c>
      <c r="Z204" s="247"/>
      <c r="AA204" s="232" t="s">
        <v>1646</v>
      </c>
    </row>
    <row r="205" spans="1:27" ht="24" customHeight="1">
      <c r="A205" s="244">
        <f t="shared" si="30"/>
        <v>21</v>
      </c>
      <c r="B205" s="280" t="s">
        <v>285</v>
      </c>
      <c r="C205" s="250" t="s">
        <v>78</v>
      </c>
      <c r="D205" s="219" t="s">
        <v>286</v>
      </c>
      <c r="E205" s="246">
        <v>3</v>
      </c>
      <c r="F205" s="221" t="str">
        <f t="shared" si="31"/>
        <v/>
      </c>
      <c r="G205" s="222"/>
      <c r="H205" s="223" t="s">
        <v>48</v>
      </c>
      <c r="I205" s="223">
        <v>7.0999999999999994E-2</v>
      </c>
      <c r="J205" s="223">
        <v>108</v>
      </c>
      <c r="K205" s="223">
        <v>1512</v>
      </c>
      <c r="L205" s="223">
        <v>4536</v>
      </c>
      <c r="M205" s="224">
        <v>732.5</v>
      </c>
      <c r="N205" s="225">
        <v>146.5</v>
      </c>
      <c r="O205" s="226">
        <v>879</v>
      </c>
      <c r="P205" s="227"/>
      <c r="Q205" s="228" t="str">
        <f t="shared" si="32"/>
        <v/>
      </c>
      <c r="R205" s="229" t="s">
        <v>287</v>
      </c>
      <c r="S205" s="230" t="s">
        <v>222</v>
      </c>
      <c r="T205" s="228" t="s">
        <v>45</v>
      </c>
      <c r="U205" s="228" t="s">
        <v>56</v>
      </c>
      <c r="V205" s="228">
        <f t="shared" si="33"/>
        <v>0</v>
      </c>
      <c r="W205" s="228">
        <f t="shared" si="34"/>
        <v>0</v>
      </c>
      <c r="X205" s="231"/>
      <c r="Y205" s="247" t="s">
        <v>970</v>
      </c>
      <c r="Z205" s="247"/>
      <c r="AA205" s="232" t="s">
        <v>1646</v>
      </c>
    </row>
    <row r="206" spans="1:27" ht="24" customHeight="1">
      <c r="A206" s="244">
        <f t="shared" si="30"/>
        <v>22</v>
      </c>
      <c r="B206" s="280" t="s">
        <v>288</v>
      </c>
      <c r="C206" s="250"/>
      <c r="D206" s="219" t="s">
        <v>289</v>
      </c>
      <c r="E206" s="246">
        <v>3</v>
      </c>
      <c r="F206" s="221" t="str">
        <f t="shared" si="31"/>
        <v/>
      </c>
      <c r="G206" s="222"/>
      <c r="H206" s="223" t="s">
        <v>47</v>
      </c>
      <c r="I206" s="223">
        <v>7.0999999999999994E-2</v>
      </c>
      <c r="J206" s="223">
        <v>108</v>
      </c>
      <c r="K206" s="223">
        <v>1512</v>
      </c>
      <c r="L206" s="223">
        <v>4536</v>
      </c>
      <c r="M206" s="224">
        <v>732.5</v>
      </c>
      <c r="N206" s="225">
        <v>146.5</v>
      </c>
      <c r="O206" s="226">
        <v>879</v>
      </c>
      <c r="P206" s="227"/>
      <c r="Q206" s="228" t="str">
        <f t="shared" si="32"/>
        <v/>
      </c>
      <c r="R206" s="229" t="s">
        <v>290</v>
      </c>
      <c r="S206" s="230" t="s">
        <v>222</v>
      </c>
      <c r="T206" s="228" t="s">
        <v>45</v>
      </c>
      <c r="U206" s="228" t="s">
        <v>56</v>
      </c>
      <c r="V206" s="228">
        <f t="shared" si="33"/>
        <v>0</v>
      </c>
      <c r="W206" s="228">
        <f t="shared" si="34"/>
        <v>0</v>
      </c>
      <c r="X206" s="231"/>
      <c r="Y206" s="247" t="s">
        <v>970</v>
      </c>
      <c r="Z206" s="247"/>
      <c r="AA206" s="232" t="s">
        <v>1646</v>
      </c>
    </row>
    <row r="207" spans="1:27" ht="24" customHeight="1">
      <c r="A207" s="244">
        <f t="shared" si="30"/>
        <v>23</v>
      </c>
      <c r="B207" s="245" t="s">
        <v>1621</v>
      </c>
      <c r="C207" s="250"/>
      <c r="D207" s="219" t="s">
        <v>1622</v>
      </c>
      <c r="E207" s="246">
        <v>3</v>
      </c>
      <c r="F207" s="221" t="str">
        <f t="shared" si="31"/>
        <v/>
      </c>
      <c r="G207" s="222"/>
      <c r="H207" s="223" t="s">
        <v>47</v>
      </c>
      <c r="I207" s="223">
        <v>7.0999999999999994E-2</v>
      </c>
      <c r="J207" s="223">
        <v>108</v>
      </c>
      <c r="K207" s="223">
        <v>1512</v>
      </c>
      <c r="L207" s="223">
        <v>4536</v>
      </c>
      <c r="M207" s="224">
        <v>732.5</v>
      </c>
      <c r="N207" s="225">
        <v>146.5</v>
      </c>
      <c r="O207" s="226">
        <v>879</v>
      </c>
      <c r="P207" s="227"/>
      <c r="Q207" s="228" t="str">
        <f t="shared" si="32"/>
        <v/>
      </c>
      <c r="R207" s="229" t="s">
        <v>1623</v>
      </c>
      <c r="S207" s="230" t="s">
        <v>291</v>
      </c>
      <c r="T207" s="228" t="s">
        <v>45</v>
      </c>
      <c r="U207" s="228" t="s">
        <v>56</v>
      </c>
      <c r="V207" s="228">
        <f t="shared" si="33"/>
        <v>0</v>
      </c>
      <c r="W207" s="228">
        <f t="shared" si="34"/>
        <v>0</v>
      </c>
      <c r="X207" s="231"/>
      <c r="Y207" s="247" t="s">
        <v>970</v>
      </c>
      <c r="Z207" s="247"/>
      <c r="AA207" s="232" t="s">
        <v>1646</v>
      </c>
    </row>
    <row r="208" spans="1:27" ht="24" customHeight="1">
      <c r="A208" s="244">
        <f t="shared" si="30"/>
        <v>24</v>
      </c>
      <c r="B208" s="280" t="s">
        <v>292</v>
      </c>
      <c r="C208" s="250"/>
      <c r="D208" s="219" t="s">
        <v>293</v>
      </c>
      <c r="E208" s="246">
        <v>3</v>
      </c>
      <c r="F208" s="221" t="str">
        <f t="shared" si="31"/>
        <v/>
      </c>
      <c r="G208" s="222"/>
      <c r="H208" s="223" t="s">
        <v>44</v>
      </c>
      <c r="I208" s="223">
        <v>7.0999999999999994E-2</v>
      </c>
      <c r="J208" s="223">
        <v>108</v>
      </c>
      <c r="K208" s="223">
        <v>1512</v>
      </c>
      <c r="L208" s="223">
        <v>4536</v>
      </c>
      <c r="M208" s="224">
        <v>732.5</v>
      </c>
      <c r="N208" s="225">
        <v>146.5</v>
      </c>
      <c r="O208" s="226">
        <v>879</v>
      </c>
      <c r="P208" s="227"/>
      <c r="Q208" s="228" t="str">
        <f t="shared" si="32"/>
        <v/>
      </c>
      <c r="R208" s="229" t="s">
        <v>294</v>
      </c>
      <c r="S208" s="230" t="s">
        <v>266</v>
      </c>
      <c r="T208" s="228" t="s">
        <v>45</v>
      </c>
      <c r="U208" s="228" t="s">
        <v>56</v>
      </c>
      <c r="V208" s="228">
        <f t="shared" si="33"/>
        <v>0</v>
      </c>
      <c r="W208" s="228">
        <f t="shared" si="34"/>
        <v>0</v>
      </c>
      <c r="X208" s="231"/>
      <c r="Y208" s="247" t="s">
        <v>970</v>
      </c>
      <c r="Z208" s="247"/>
      <c r="AA208" s="232" t="s">
        <v>1646</v>
      </c>
    </row>
    <row r="209" spans="1:27" ht="24" customHeight="1">
      <c r="A209" s="244">
        <f t="shared" si="30"/>
        <v>25</v>
      </c>
      <c r="B209" s="280" t="s">
        <v>295</v>
      </c>
      <c r="C209" s="250"/>
      <c r="D209" s="219" t="s">
        <v>296</v>
      </c>
      <c r="E209" s="246">
        <v>3</v>
      </c>
      <c r="F209" s="221" t="str">
        <f t="shared" si="31"/>
        <v/>
      </c>
      <c r="G209" s="222"/>
      <c r="H209" s="223" t="s">
        <v>48</v>
      </c>
      <c r="I209" s="223">
        <v>7.0999999999999994E-2</v>
      </c>
      <c r="J209" s="223">
        <v>108</v>
      </c>
      <c r="K209" s="223">
        <v>1512</v>
      </c>
      <c r="L209" s="223">
        <v>4536</v>
      </c>
      <c r="M209" s="224">
        <v>732.5</v>
      </c>
      <c r="N209" s="225">
        <v>146.5</v>
      </c>
      <c r="O209" s="226">
        <v>879</v>
      </c>
      <c r="P209" s="227"/>
      <c r="Q209" s="228" t="str">
        <f t="shared" si="32"/>
        <v/>
      </c>
      <c r="R209" s="229" t="s">
        <v>297</v>
      </c>
      <c r="S209" s="230" t="s">
        <v>222</v>
      </c>
      <c r="T209" s="228" t="s">
        <v>45</v>
      </c>
      <c r="U209" s="228" t="s">
        <v>56</v>
      </c>
      <c r="V209" s="228">
        <f t="shared" si="33"/>
        <v>0</v>
      </c>
      <c r="W209" s="228">
        <f t="shared" si="34"/>
        <v>0</v>
      </c>
      <c r="X209" s="231"/>
      <c r="Y209" s="247" t="s">
        <v>970</v>
      </c>
      <c r="Z209" s="247"/>
      <c r="AA209" s="232" t="s">
        <v>1646</v>
      </c>
    </row>
    <row r="210" spans="1:27" ht="24" customHeight="1">
      <c r="A210" s="244">
        <f t="shared" si="30"/>
        <v>26</v>
      </c>
      <c r="B210" s="280" t="s">
        <v>298</v>
      </c>
      <c r="C210" s="250"/>
      <c r="D210" s="219" t="s">
        <v>299</v>
      </c>
      <c r="E210" s="246">
        <v>3</v>
      </c>
      <c r="F210" s="221" t="str">
        <f t="shared" si="31"/>
        <v/>
      </c>
      <c r="G210" s="222"/>
      <c r="H210" s="223" t="s">
        <v>47</v>
      </c>
      <c r="I210" s="223">
        <v>7.0999999999999994E-2</v>
      </c>
      <c r="J210" s="223">
        <v>108</v>
      </c>
      <c r="K210" s="223">
        <v>1512</v>
      </c>
      <c r="L210" s="223">
        <v>4536</v>
      </c>
      <c r="M210" s="224">
        <v>732.5</v>
      </c>
      <c r="N210" s="225">
        <v>146.5</v>
      </c>
      <c r="O210" s="226">
        <v>879</v>
      </c>
      <c r="P210" s="227"/>
      <c r="Q210" s="228" t="str">
        <f t="shared" si="32"/>
        <v/>
      </c>
      <c r="R210" s="229" t="s">
        <v>300</v>
      </c>
      <c r="S210" s="230" t="s">
        <v>222</v>
      </c>
      <c r="T210" s="228" t="s">
        <v>45</v>
      </c>
      <c r="U210" s="228" t="s">
        <v>56</v>
      </c>
      <c r="V210" s="228">
        <f t="shared" si="33"/>
        <v>0</v>
      </c>
      <c r="W210" s="228">
        <f t="shared" si="34"/>
        <v>0</v>
      </c>
      <c r="X210" s="231"/>
      <c r="Y210" s="247" t="s">
        <v>970</v>
      </c>
      <c r="Z210" s="247"/>
      <c r="AA210" s="232" t="s">
        <v>1646</v>
      </c>
    </row>
    <row r="211" spans="1:27" ht="24" customHeight="1">
      <c r="A211" s="244">
        <f t="shared" si="30"/>
        <v>27</v>
      </c>
      <c r="B211" s="280" t="s">
        <v>1164</v>
      </c>
      <c r="C211" s="250"/>
      <c r="D211" s="219" t="s">
        <v>1165</v>
      </c>
      <c r="E211" s="246">
        <v>3</v>
      </c>
      <c r="F211" s="221" t="str">
        <f t="shared" si="31"/>
        <v/>
      </c>
      <c r="G211" s="222"/>
      <c r="H211" s="223" t="s">
        <v>47</v>
      </c>
      <c r="I211" s="223">
        <v>7.0999999999999994E-2</v>
      </c>
      <c r="J211" s="223">
        <v>108</v>
      </c>
      <c r="K211" s="223">
        <v>1512</v>
      </c>
      <c r="L211" s="223">
        <v>4536</v>
      </c>
      <c r="M211" s="224">
        <v>732.5</v>
      </c>
      <c r="N211" s="225">
        <v>146.5</v>
      </c>
      <c r="O211" s="226">
        <v>879</v>
      </c>
      <c r="P211" s="227"/>
      <c r="Q211" s="228" t="str">
        <f t="shared" si="32"/>
        <v/>
      </c>
      <c r="R211" s="229" t="s">
        <v>1166</v>
      </c>
      <c r="S211" s="230" t="s">
        <v>222</v>
      </c>
      <c r="T211" s="228" t="s">
        <v>45</v>
      </c>
      <c r="U211" s="228" t="s">
        <v>56</v>
      </c>
      <c r="V211" s="228">
        <f t="shared" si="33"/>
        <v>0</v>
      </c>
      <c r="W211" s="228">
        <f t="shared" si="34"/>
        <v>0</v>
      </c>
      <c r="X211" s="231"/>
      <c r="Y211" s="247" t="s">
        <v>970</v>
      </c>
      <c r="Z211" s="247"/>
      <c r="AA211" s="232" t="s">
        <v>1646</v>
      </c>
    </row>
    <row r="212" spans="1:27" ht="24" customHeight="1">
      <c r="A212" s="244">
        <f t="shared" si="30"/>
        <v>28</v>
      </c>
      <c r="B212" s="280" t="s">
        <v>301</v>
      </c>
      <c r="C212" s="250"/>
      <c r="D212" s="219" t="s">
        <v>302</v>
      </c>
      <c r="E212" s="246">
        <v>3</v>
      </c>
      <c r="F212" s="221" t="str">
        <f t="shared" si="31"/>
        <v/>
      </c>
      <c r="G212" s="222"/>
      <c r="H212" s="223" t="s">
        <v>47</v>
      </c>
      <c r="I212" s="223">
        <v>7.0999999999999994E-2</v>
      </c>
      <c r="J212" s="223">
        <v>108</v>
      </c>
      <c r="K212" s="223">
        <v>1512</v>
      </c>
      <c r="L212" s="223">
        <v>4536</v>
      </c>
      <c r="M212" s="224">
        <v>732.5</v>
      </c>
      <c r="N212" s="225">
        <v>146.5</v>
      </c>
      <c r="O212" s="226">
        <v>879</v>
      </c>
      <c r="P212" s="227"/>
      <c r="Q212" s="228" t="str">
        <f t="shared" si="32"/>
        <v/>
      </c>
      <c r="R212" s="229" t="s">
        <v>303</v>
      </c>
      <c r="S212" s="230" t="s">
        <v>222</v>
      </c>
      <c r="T212" s="228" t="s">
        <v>45</v>
      </c>
      <c r="U212" s="228" t="s">
        <v>56</v>
      </c>
      <c r="V212" s="228">
        <f t="shared" si="33"/>
        <v>0</v>
      </c>
      <c r="W212" s="228">
        <f t="shared" si="34"/>
        <v>0</v>
      </c>
      <c r="X212" s="231"/>
      <c r="Y212" s="247" t="s">
        <v>970</v>
      </c>
      <c r="Z212" s="247"/>
      <c r="AA212" s="232" t="s">
        <v>1646</v>
      </c>
    </row>
    <row r="213" spans="1:27" ht="24" customHeight="1">
      <c r="A213" s="244">
        <f t="shared" si="30"/>
        <v>29</v>
      </c>
      <c r="B213" s="280" t="s">
        <v>304</v>
      </c>
      <c r="C213" s="250"/>
      <c r="D213" s="219" t="s">
        <v>305</v>
      </c>
      <c r="E213" s="246">
        <v>3</v>
      </c>
      <c r="F213" s="221" t="str">
        <f t="shared" si="31"/>
        <v/>
      </c>
      <c r="G213" s="222"/>
      <c r="H213" s="223" t="s">
        <v>47</v>
      </c>
      <c r="I213" s="223">
        <v>7.0999999999999994E-2</v>
      </c>
      <c r="J213" s="223">
        <v>108</v>
      </c>
      <c r="K213" s="223">
        <v>1512</v>
      </c>
      <c r="L213" s="223">
        <v>4536</v>
      </c>
      <c r="M213" s="224">
        <v>732.5</v>
      </c>
      <c r="N213" s="225">
        <v>146.5</v>
      </c>
      <c r="O213" s="226">
        <v>879</v>
      </c>
      <c r="P213" s="227"/>
      <c r="Q213" s="228" t="str">
        <f t="shared" si="32"/>
        <v/>
      </c>
      <c r="R213" s="229" t="s">
        <v>306</v>
      </c>
      <c r="S213" s="230" t="s">
        <v>222</v>
      </c>
      <c r="T213" s="228" t="s">
        <v>45</v>
      </c>
      <c r="U213" s="228" t="s">
        <v>56</v>
      </c>
      <c r="V213" s="228">
        <f t="shared" si="33"/>
        <v>0</v>
      </c>
      <c r="W213" s="228">
        <f t="shared" si="34"/>
        <v>0</v>
      </c>
      <c r="X213" s="231"/>
      <c r="Y213" s="247" t="s">
        <v>970</v>
      </c>
      <c r="Z213" s="247"/>
      <c r="AA213" s="232" t="s">
        <v>1646</v>
      </c>
    </row>
    <row r="214" spans="1:27" ht="24" customHeight="1">
      <c r="A214" s="244">
        <f t="shared" si="30"/>
        <v>30</v>
      </c>
      <c r="B214" s="699" t="s">
        <v>1189</v>
      </c>
      <c r="C214" s="700"/>
      <c r="D214" s="219" t="s">
        <v>1190</v>
      </c>
      <c r="E214" s="246">
        <v>3</v>
      </c>
      <c r="F214" s="221" t="str">
        <f t="shared" si="31"/>
        <v/>
      </c>
      <c r="G214" s="222"/>
      <c r="H214" s="223" t="s">
        <v>44</v>
      </c>
      <c r="I214" s="223">
        <v>7.0000000000000007E-2</v>
      </c>
      <c r="J214" s="223">
        <v>108</v>
      </c>
      <c r="K214" s="223">
        <v>1512</v>
      </c>
      <c r="L214" s="223">
        <v>4536</v>
      </c>
      <c r="M214" s="224">
        <v>732.5</v>
      </c>
      <c r="N214" s="225">
        <v>146.5</v>
      </c>
      <c r="O214" s="226">
        <v>879</v>
      </c>
      <c r="P214" s="227"/>
      <c r="Q214" s="228" t="str">
        <f t="shared" si="32"/>
        <v/>
      </c>
      <c r="R214" s="229" t="s">
        <v>1191</v>
      </c>
      <c r="S214" s="230" t="s">
        <v>1192</v>
      </c>
      <c r="T214" s="228" t="s">
        <v>45</v>
      </c>
      <c r="U214" s="228" t="s">
        <v>56</v>
      </c>
      <c r="V214" s="228">
        <f t="shared" si="33"/>
        <v>0</v>
      </c>
      <c r="W214" s="228">
        <f t="shared" si="34"/>
        <v>0</v>
      </c>
      <c r="X214" s="231"/>
      <c r="Y214" s="247" t="s">
        <v>970</v>
      </c>
      <c r="Z214" s="247"/>
      <c r="AA214" s="232" t="s">
        <v>1646</v>
      </c>
    </row>
    <row r="215" spans="1:27" ht="24" customHeight="1">
      <c r="A215" s="244">
        <f t="shared" si="30"/>
        <v>31</v>
      </c>
      <c r="B215" s="280" t="s">
        <v>307</v>
      </c>
      <c r="C215" s="250" t="s">
        <v>78</v>
      </c>
      <c r="D215" s="219" t="s">
        <v>308</v>
      </c>
      <c r="E215" s="246">
        <v>3</v>
      </c>
      <c r="F215" s="221" t="str">
        <f t="shared" si="31"/>
        <v/>
      </c>
      <c r="G215" s="222"/>
      <c r="H215" s="223" t="s">
        <v>48</v>
      </c>
      <c r="I215" s="223">
        <v>7.1999999999999995E-2</v>
      </c>
      <c r="J215" s="223">
        <v>108</v>
      </c>
      <c r="K215" s="223">
        <v>1512</v>
      </c>
      <c r="L215" s="223">
        <v>4536</v>
      </c>
      <c r="M215" s="224">
        <v>732.5</v>
      </c>
      <c r="N215" s="225">
        <v>146.5</v>
      </c>
      <c r="O215" s="226">
        <v>879</v>
      </c>
      <c r="P215" s="227"/>
      <c r="Q215" s="228" t="str">
        <f t="shared" si="32"/>
        <v/>
      </c>
      <c r="R215" s="229" t="s">
        <v>309</v>
      </c>
      <c r="S215" s="230" t="s">
        <v>256</v>
      </c>
      <c r="T215" s="228" t="s">
        <v>45</v>
      </c>
      <c r="U215" s="228" t="s">
        <v>56</v>
      </c>
      <c r="V215" s="228">
        <f t="shared" si="33"/>
        <v>0</v>
      </c>
      <c r="W215" s="228">
        <f t="shared" si="34"/>
        <v>0</v>
      </c>
      <c r="X215" s="231"/>
      <c r="Y215" s="247" t="s">
        <v>970</v>
      </c>
      <c r="Z215" s="247"/>
      <c r="AA215" s="232" t="s">
        <v>1646</v>
      </c>
    </row>
    <row r="216" spans="1:27" ht="24" customHeight="1">
      <c r="A216" s="244">
        <f t="shared" si="30"/>
        <v>32</v>
      </c>
      <c r="B216" s="280" t="s">
        <v>310</v>
      </c>
      <c r="C216" s="250"/>
      <c r="D216" s="219" t="s">
        <v>311</v>
      </c>
      <c r="E216" s="246">
        <v>3</v>
      </c>
      <c r="F216" s="221" t="str">
        <f t="shared" si="31"/>
        <v/>
      </c>
      <c r="G216" s="222"/>
      <c r="H216" s="223" t="s">
        <v>47</v>
      </c>
      <c r="I216" s="223">
        <v>7.0000000000000007E-2</v>
      </c>
      <c r="J216" s="223">
        <v>108</v>
      </c>
      <c r="K216" s="223">
        <v>1512</v>
      </c>
      <c r="L216" s="223">
        <v>4536</v>
      </c>
      <c r="M216" s="224">
        <v>732.5</v>
      </c>
      <c r="N216" s="225">
        <v>146.5</v>
      </c>
      <c r="O216" s="226">
        <v>879</v>
      </c>
      <c r="P216" s="227"/>
      <c r="Q216" s="228" t="str">
        <f t="shared" si="32"/>
        <v/>
      </c>
      <c r="R216" s="229" t="s">
        <v>312</v>
      </c>
      <c r="S216" s="230" t="s">
        <v>222</v>
      </c>
      <c r="T216" s="228" t="s">
        <v>45</v>
      </c>
      <c r="U216" s="228" t="s">
        <v>56</v>
      </c>
      <c r="V216" s="228">
        <f t="shared" si="33"/>
        <v>0</v>
      </c>
      <c r="W216" s="228">
        <f t="shared" si="34"/>
        <v>0</v>
      </c>
      <c r="X216" s="231"/>
      <c r="Y216" s="247" t="s">
        <v>970</v>
      </c>
      <c r="Z216" s="247"/>
      <c r="AA216" s="232" t="s">
        <v>1646</v>
      </c>
    </row>
    <row r="217" spans="1:27" ht="24" customHeight="1">
      <c r="A217" s="244">
        <f t="shared" si="30"/>
        <v>33</v>
      </c>
      <c r="B217" s="280" t="s">
        <v>313</v>
      </c>
      <c r="C217" s="250" t="s">
        <v>78</v>
      </c>
      <c r="D217" s="219" t="s">
        <v>314</v>
      </c>
      <c r="E217" s="246">
        <v>3</v>
      </c>
      <c r="F217" s="221" t="str">
        <f t="shared" si="31"/>
        <v/>
      </c>
      <c r="G217" s="222"/>
      <c r="H217" s="223" t="s">
        <v>48</v>
      </c>
      <c r="I217" s="223">
        <v>7.0999999999999994E-2</v>
      </c>
      <c r="J217" s="223">
        <v>108</v>
      </c>
      <c r="K217" s="223">
        <v>1512</v>
      </c>
      <c r="L217" s="223">
        <v>4536</v>
      </c>
      <c r="M217" s="224">
        <v>732.5</v>
      </c>
      <c r="N217" s="225">
        <v>146.5</v>
      </c>
      <c r="O217" s="226">
        <v>879</v>
      </c>
      <c r="P217" s="227"/>
      <c r="Q217" s="228" t="str">
        <f t="shared" si="32"/>
        <v/>
      </c>
      <c r="R217" s="229" t="s">
        <v>315</v>
      </c>
      <c r="S217" s="230" t="s">
        <v>222</v>
      </c>
      <c r="T217" s="228" t="s">
        <v>45</v>
      </c>
      <c r="U217" s="228" t="s">
        <v>56</v>
      </c>
      <c r="V217" s="228">
        <f t="shared" si="33"/>
        <v>0</v>
      </c>
      <c r="W217" s="228">
        <f t="shared" si="34"/>
        <v>0</v>
      </c>
      <c r="X217" s="231"/>
      <c r="Y217" s="247" t="s">
        <v>970</v>
      </c>
      <c r="Z217" s="247"/>
      <c r="AA217" s="232" t="s">
        <v>1646</v>
      </c>
    </row>
    <row r="218" spans="1:27" ht="24" customHeight="1">
      <c r="A218" s="244">
        <f t="shared" si="30"/>
        <v>34</v>
      </c>
      <c r="B218" s="280" t="s">
        <v>316</v>
      </c>
      <c r="C218" s="250"/>
      <c r="D218" s="219" t="s">
        <v>317</v>
      </c>
      <c r="E218" s="246">
        <v>3</v>
      </c>
      <c r="F218" s="221" t="str">
        <f t="shared" si="31"/>
        <v/>
      </c>
      <c r="G218" s="222"/>
      <c r="H218" s="223" t="s">
        <v>47</v>
      </c>
      <c r="I218" s="223">
        <v>7.0999999999999994E-2</v>
      </c>
      <c r="J218" s="223">
        <v>108</v>
      </c>
      <c r="K218" s="223">
        <v>1512</v>
      </c>
      <c r="L218" s="223">
        <v>4536</v>
      </c>
      <c r="M218" s="224">
        <v>732.5</v>
      </c>
      <c r="N218" s="225">
        <v>146.5</v>
      </c>
      <c r="O218" s="226">
        <v>879</v>
      </c>
      <c r="P218" s="227"/>
      <c r="Q218" s="228" t="str">
        <f t="shared" si="32"/>
        <v/>
      </c>
      <c r="R218" s="229" t="s">
        <v>318</v>
      </c>
      <c r="S218" s="230" t="s">
        <v>222</v>
      </c>
      <c r="T218" s="228" t="s">
        <v>45</v>
      </c>
      <c r="U218" s="228" t="s">
        <v>56</v>
      </c>
      <c r="V218" s="228">
        <f t="shared" si="33"/>
        <v>0</v>
      </c>
      <c r="W218" s="228">
        <f t="shared" si="34"/>
        <v>0</v>
      </c>
      <c r="X218" s="231"/>
      <c r="Y218" s="247" t="s">
        <v>970</v>
      </c>
      <c r="Z218" s="247"/>
      <c r="AA218" s="232" t="s">
        <v>1646</v>
      </c>
    </row>
    <row r="219" spans="1:27" ht="24" customHeight="1">
      <c r="A219" s="244">
        <f t="shared" si="30"/>
        <v>35</v>
      </c>
      <c r="B219" s="280" t="s">
        <v>319</v>
      </c>
      <c r="C219" s="250"/>
      <c r="D219" s="219" t="s">
        <v>320</v>
      </c>
      <c r="E219" s="246">
        <v>3</v>
      </c>
      <c r="F219" s="221" t="str">
        <f t="shared" si="31"/>
        <v/>
      </c>
      <c r="G219" s="222"/>
      <c r="H219" s="223" t="s">
        <v>48</v>
      </c>
      <c r="I219" s="223">
        <v>7.0999999999999994E-2</v>
      </c>
      <c r="J219" s="223">
        <v>108</v>
      </c>
      <c r="K219" s="223">
        <v>1512</v>
      </c>
      <c r="L219" s="223">
        <v>4536</v>
      </c>
      <c r="M219" s="224">
        <v>732.5</v>
      </c>
      <c r="N219" s="225">
        <v>146.5</v>
      </c>
      <c r="O219" s="226">
        <v>879</v>
      </c>
      <c r="P219" s="227"/>
      <c r="Q219" s="228" t="str">
        <f t="shared" si="32"/>
        <v/>
      </c>
      <c r="R219" s="229" t="s">
        <v>321</v>
      </c>
      <c r="S219" s="230" t="s">
        <v>291</v>
      </c>
      <c r="T219" s="228" t="s">
        <v>45</v>
      </c>
      <c r="U219" s="228" t="s">
        <v>56</v>
      </c>
      <c r="V219" s="228">
        <f t="shared" si="33"/>
        <v>0</v>
      </c>
      <c r="W219" s="228">
        <f t="shared" si="34"/>
        <v>0</v>
      </c>
      <c r="X219" s="231"/>
      <c r="Y219" s="247" t="s">
        <v>970</v>
      </c>
      <c r="Z219" s="247"/>
      <c r="AA219" s="232" t="s">
        <v>1646</v>
      </c>
    </row>
    <row r="220" spans="1:27" ht="24" customHeight="1">
      <c r="A220" s="244">
        <f t="shared" si="30"/>
        <v>36</v>
      </c>
      <c r="B220" s="280" t="s">
        <v>322</v>
      </c>
      <c r="C220" s="250"/>
      <c r="D220" s="219" t="s">
        <v>323</v>
      </c>
      <c r="E220" s="246">
        <v>3</v>
      </c>
      <c r="F220" s="221" t="str">
        <f t="shared" si="31"/>
        <v/>
      </c>
      <c r="G220" s="222"/>
      <c r="H220" s="223" t="s">
        <v>44</v>
      </c>
      <c r="I220" s="223">
        <v>7.0999999999999994E-2</v>
      </c>
      <c r="J220" s="223">
        <v>108</v>
      </c>
      <c r="K220" s="223">
        <v>1512</v>
      </c>
      <c r="L220" s="223">
        <v>4536</v>
      </c>
      <c r="M220" s="224">
        <v>732.5</v>
      </c>
      <c r="N220" s="225">
        <v>146.5</v>
      </c>
      <c r="O220" s="226">
        <v>879</v>
      </c>
      <c r="P220" s="227"/>
      <c r="Q220" s="228" t="str">
        <f t="shared" si="32"/>
        <v/>
      </c>
      <c r="R220" s="229" t="s">
        <v>324</v>
      </c>
      <c r="S220" s="230" t="s">
        <v>222</v>
      </c>
      <c r="T220" s="228" t="s">
        <v>45</v>
      </c>
      <c r="U220" s="228" t="s">
        <v>56</v>
      </c>
      <c r="V220" s="228">
        <f t="shared" si="33"/>
        <v>0</v>
      </c>
      <c r="W220" s="228">
        <f t="shared" si="34"/>
        <v>0</v>
      </c>
      <c r="X220" s="231"/>
      <c r="Y220" s="247" t="s">
        <v>970</v>
      </c>
      <c r="Z220" s="247"/>
      <c r="AA220" s="232" t="s">
        <v>1646</v>
      </c>
    </row>
    <row r="221" spans="1:27" ht="24" customHeight="1">
      <c r="A221" s="244">
        <f t="shared" si="30"/>
        <v>37</v>
      </c>
      <c r="B221" s="280" t="s">
        <v>325</v>
      </c>
      <c r="C221" s="250"/>
      <c r="D221" s="219" t="s">
        <v>326</v>
      </c>
      <c r="E221" s="246">
        <v>3</v>
      </c>
      <c r="F221" s="221" t="str">
        <f t="shared" si="31"/>
        <v/>
      </c>
      <c r="G221" s="222"/>
      <c r="H221" s="223" t="s">
        <v>48</v>
      </c>
      <c r="I221" s="223">
        <v>7.0999999999999994E-2</v>
      </c>
      <c r="J221" s="223">
        <v>108</v>
      </c>
      <c r="K221" s="223">
        <v>1512</v>
      </c>
      <c r="L221" s="223">
        <v>4536</v>
      </c>
      <c r="M221" s="224">
        <v>732.5</v>
      </c>
      <c r="N221" s="225">
        <v>146.5</v>
      </c>
      <c r="O221" s="226">
        <v>879</v>
      </c>
      <c r="P221" s="227"/>
      <c r="Q221" s="228" t="str">
        <f t="shared" si="32"/>
        <v/>
      </c>
      <c r="R221" s="229" t="s">
        <v>327</v>
      </c>
      <c r="S221" s="230" t="s">
        <v>222</v>
      </c>
      <c r="T221" s="228" t="s">
        <v>45</v>
      </c>
      <c r="U221" s="228" t="s">
        <v>56</v>
      </c>
      <c r="V221" s="228">
        <f t="shared" si="33"/>
        <v>0</v>
      </c>
      <c r="W221" s="228">
        <f t="shared" si="34"/>
        <v>0</v>
      </c>
      <c r="X221" s="231"/>
      <c r="Y221" s="247" t="s">
        <v>970</v>
      </c>
      <c r="Z221" s="247"/>
      <c r="AA221" s="232" t="s">
        <v>1646</v>
      </c>
    </row>
    <row r="222" spans="1:27" ht="24" customHeight="1">
      <c r="A222" s="244">
        <f t="shared" si="30"/>
        <v>38</v>
      </c>
      <c r="B222" s="280" t="s">
        <v>328</v>
      </c>
      <c r="C222" s="250"/>
      <c r="D222" s="219" t="s">
        <v>329</v>
      </c>
      <c r="E222" s="246">
        <v>3</v>
      </c>
      <c r="F222" s="221" t="str">
        <f t="shared" si="31"/>
        <v/>
      </c>
      <c r="G222" s="222"/>
      <c r="H222" s="223" t="s">
        <v>47</v>
      </c>
      <c r="I222" s="223">
        <v>7.0999999999999994E-2</v>
      </c>
      <c r="J222" s="223">
        <v>108</v>
      </c>
      <c r="K222" s="223">
        <v>1512</v>
      </c>
      <c r="L222" s="223">
        <v>4536</v>
      </c>
      <c r="M222" s="224">
        <v>732.5</v>
      </c>
      <c r="N222" s="225">
        <v>146.5</v>
      </c>
      <c r="O222" s="226">
        <v>879</v>
      </c>
      <c r="P222" s="227"/>
      <c r="Q222" s="228" t="str">
        <f t="shared" si="32"/>
        <v/>
      </c>
      <c r="R222" s="229" t="s">
        <v>330</v>
      </c>
      <c r="S222" s="230" t="s">
        <v>222</v>
      </c>
      <c r="T222" s="228" t="s">
        <v>45</v>
      </c>
      <c r="U222" s="228" t="s">
        <v>56</v>
      </c>
      <c r="V222" s="228">
        <f t="shared" si="33"/>
        <v>0</v>
      </c>
      <c r="W222" s="228">
        <f t="shared" si="34"/>
        <v>0</v>
      </c>
      <c r="X222" s="231"/>
      <c r="Y222" s="247" t="s">
        <v>970</v>
      </c>
      <c r="Z222" s="247"/>
      <c r="AA222" s="232" t="s">
        <v>1646</v>
      </c>
    </row>
    <row r="223" spans="1:27" ht="24" customHeight="1">
      <c r="A223" s="244">
        <f t="shared" si="30"/>
        <v>39</v>
      </c>
      <c r="B223" s="280" t="s">
        <v>1463</v>
      </c>
      <c r="C223" s="250"/>
      <c r="D223" s="219" t="s">
        <v>1464</v>
      </c>
      <c r="E223" s="246">
        <v>3</v>
      </c>
      <c r="F223" s="221" t="str">
        <f t="shared" si="31"/>
        <v/>
      </c>
      <c r="G223" s="222"/>
      <c r="H223" s="223" t="s">
        <v>44</v>
      </c>
      <c r="I223" s="223">
        <v>7.0999999999999994E-2</v>
      </c>
      <c r="J223" s="223">
        <v>108</v>
      </c>
      <c r="K223" s="223">
        <v>1512</v>
      </c>
      <c r="L223" s="223">
        <v>4536</v>
      </c>
      <c r="M223" s="224">
        <v>732.5</v>
      </c>
      <c r="N223" s="225">
        <v>146.5</v>
      </c>
      <c r="O223" s="226">
        <v>879</v>
      </c>
      <c r="P223" s="227"/>
      <c r="Q223" s="228" t="str">
        <f t="shared" si="32"/>
        <v/>
      </c>
      <c r="R223" s="229" t="s">
        <v>1465</v>
      </c>
      <c r="S223" s="230" t="s">
        <v>230</v>
      </c>
      <c r="T223" s="228" t="s">
        <v>45</v>
      </c>
      <c r="U223" s="228" t="s">
        <v>56</v>
      </c>
      <c r="V223" s="228">
        <f t="shared" si="33"/>
        <v>0</v>
      </c>
      <c r="W223" s="228">
        <f t="shared" si="34"/>
        <v>0</v>
      </c>
      <c r="X223" s="231"/>
      <c r="Y223" s="247" t="s">
        <v>970</v>
      </c>
      <c r="Z223" s="247"/>
      <c r="AA223" s="232" t="s">
        <v>1646</v>
      </c>
    </row>
    <row r="224" spans="1:27" ht="24" customHeight="1">
      <c r="A224" s="244">
        <f t="shared" si="30"/>
        <v>40</v>
      </c>
      <c r="B224" s="248" t="s">
        <v>331</v>
      </c>
      <c r="C224" s="250"/>
      <c r="D224" s="219" t="s">
        <v>332</v>
      </c>
      <c r="E224" s="246">
        <v>3</v>
      </c>
      <c r="F224" s="221" t="str">
        <f t="shared" si="31"/>
        <v/>
      </c>
      <c r="G224" s="222"/>
      <c r="H224" s="223" t="s">
        <v>44</v>
      </c>
      <c r="I224" s="223">
        <v>7.0999999999999994E-2</v>
      </c>
      <c r="J224" s="223">
        <v>108</v>
      </c>
      <c r="K224" s="223">
        <v>1512</v>
      </c>
      <c r="L224" s="223">
        <v>4536</v>
      </c>
      <c r="M224" s="224">
        <v>732.5</v>
      </c>
      <c r="N224" s="225">
        <v>146.5</v>
      </c>
      <c r="O224" s="226">
        <v>879</v>
      </c>
      <c r="P224" s="227"/>
      <c r="Q224" s="228" t="str">
        <f t="shared" si="32"/>
        <v/>
      </c>
      <c r="R224" s="229" t="s">
        <v>333</v>
      </c>
      <c r="S224" s="230" t="s">
        <v>222</v>
      </c>
      <c r="T224" s="228" t="s">
        <v>45</v>
      </c>
      <c r="U224" s="228" t="s">
        <v>56</v>
      </c>
      <c r="V224" s="228">
        <f t="shared" si="33"/>
        <v>0</v>
      </c>
      <c r="W224" s="228">
        <f t="shared" si="34"/>
        <v>0</v>
      </c>
      <c r="X224" s="231"/>
      <c r="Y224" s="247" t="s">
        <v>970</v>
      </c>
      <c r="Z224" s="247"/>
      <c r="AA224" s="232" t="s">
        <v>1646</v>
      </c>
    </row>
    <row r="225" spans="1:27" ht="24" customHeight="1">
      <c r="A225" s="244">
        <f t="shared" si="30"/>
        <v>41</v>
      </c>
      <c r="B225" s="280" t="s">
        <v>334</v>
      </c>
      <c r="C225" s="250"/>
      <c r="D225" s="219" t="s">
        <v>335</v>
      </c>
      <c r="E225" s="246">
        <v>3</v>
      </c>
      <c r="F225" s="221" t="str">
        <f t="shared" si="31"/>
        <v/>
      </c>
      <c r="G225" s="222"/>
      <c r="H225" s="223" t="s">
        <v>47</v>
      </c>
      <c r="I225" s="223">
        <v>7.0999999999999994E-2</v>
      </c>
      <c r="J225" s="223">
        <v>108</v>
      </c>
      <c r="K225" s="223">
        <v>1512</v>
      </c>
      <c r="L225" s="223">
        <v>4536</v>
      </c>
      <c r="M225" s="224">
        <v>732.5</v>
      </c>
      <c r="N225" s="225">
        <v>146.5</v>
      </c>
      <c r="O225" s="226">
        <v>879</v>
      </c>
      <c r="P225" s="227"/>
      <c r="Q225" s="228" t="str">
        <f t="shared" si="32"/>
        <v/>
      </c>
      <c r="R225" s="229" t="s">
        <v>336</v>
      </c>
      <c r="S225" s="230" t="s">
        <v>222</v>
      </c>
      <c r="T225" s="228" t="s">
        <v>45</v>
      </c>
      <c r="U225" s="228" t="s">
        <v>56</v>
      </c>
      <c r="V225" s="228">
        <f t="shared" si="33"/>
        <v>0</v>
      </c>
      <c r="W225" s="228">
        <f t="shared" si="34"/>
        <v>0</v>
      </c>
      <c r="X225" s="231"/>
      <c r="Y225" s="247" t="s">
        <v>970</v>
      </c>
      <c r="Z225" s="247"/>
      <c r="AA225" s="232" t="s">
        <v>1646</v>
      </c>
    </row>
    <row r="226" spans="1:27" ht="24" customHeight="1">
      <c r="A226" s="244">
        <f t="shared" si="30"/>
        <v>42</v>
      </c>
      <c r="B226" s="280" t="s">
        <v>337</v>
      </c>
      <c r="C226" s="250"/>
      <c r="D226" s="219" t="s">
        <v>338</v>
      </c>
      <c r="E226" s="246">
        <v>3</v>
      </c>
      <c r="F226" s="221" t="str">
        <f t="shared" si="31"/>
        <v/>
      </c>
      <c r="G226" s="222"/>
      <c r="H226" s="223" t="s">
        <v>48</v>
      </c>
      <c r="I226" s="223">
        <v>7.0999999999999994E-2</v>
      </c>
      <c r="J226" s="223">
        <v>108</v>
      </c>
      <c r="K226" s="223">
        <v>1512</v>
      </c>
      <c r="L226" s="223">
        <v>4536</v>
      </c>
      <c r="M226" s="224">
        <v>732.5</v>
      </c>
      <c r="N226" s="225">
        <v>146.5</v>
      </c>
      <c r="O226" s="226">
        <v>879</v>
      </c>
      <c r="P226" s="227"/>
      <c r="Q226" s="228" t="str">
        <f t="shared" si="32"/>
        <v/>
      </c>
      <c r="R226" s="229" t="s">
        <v>339</v>
      </c>
      <c r="S226" s="230" t="s">
        <v>222</v>
      </c>
      <c r="T226" s="228" t="s">
        <v>45</v>
      </c>
      <c r="U226" s="228" t="s">
        <v>56</v>
      </c>
      <c r="V226" s="228">
        <f t="shared" si="33"/>
        <v>0</v>
      </c>
      <c r="W226" s="228">
        <f t="shared" si="34"/>
        <v>0</v>
      </c>
      <c r="X226" s="231"/>
      <c r="Y226" s="247" t="s">
        <v>970</v>
      </c>
      <c r="Z226" s="247"/>
      <c r="AA226" s="232" t="s">
        <v>1646</v>
      </c>
    </row>
    <row r="227" spans="1:27" ht="24" customHeight="1">
      <c r="A227" s="244">
        <f t="shared" si="30"/>
        <v>43</v>
      </c>
      <c r="B227" s="280" t="s">
        <v>340</v>
      </c>
      <c r="C227" s="250"/>
      <c r="D227" s="219" t="s">
        <v>341</v>
      </c>
      <c r="E227" s="246">
        <v>3</v>
      </c>
      <c r="F227" s="221" t="str">
        <f t="shared" si="31"/>
        <v/>
      </c>
      <c r="G227" s="222"/>
      <c r="H227" s="223" t="s">
        <v>48</v>
      </c>
      <c r="I227" s="223">
        <v>7.0999999999999994E-2</v>
      </c>
      <c r="J227" s="223">
        <v>108</v>
      </c>
      <c r="K227" s="223">
        <v>1512</v>
      </c>
      <c r="L227" s="223">
        <v>4536</v>
      </c>
      <c r="M227" s="224">
        <v>732.5</v>
      </c>
      <c r="N227" s="225">
        <v>146.5</v>
      </c>
      <c r="O227" s="226">
        <v>879</v>
      </c>
      <c r="P227" s="227"/>
      <c r="Q227" s="228" t="str">
        <f t="shared" si="32"/>
        <v/>
      </c>
      <c r="R227" s="229" t="s">
        <v>342</v>
      </c>
      <c r="S227" s="230" t="s">
        <v>222</v>
      </c>
      <c r="T227" s="228" t="s">
        <v>45</v>
      </c>
      <c r="U227" s="228" t="s">
        <v>56</v>
      </c>
      <c r="V227" s="228">
        <f t="shared" si="33"/>
        <v>0</v>
      </c>
      <c r="W227" s="228">
        <f t="shared" si="34"/>
        <v>0</v>
      </c>
      <c r="X227" s="231"/>
      <c r="Y227" s="247" t="s">
        <v>970</v>
      </c>
      <c r="Z227" s="247"/>
      <c r="AA227" s="232" t="s">
        <v>1646</v>
      </c>
    </row>
    <row r="228" spans="1:27" ht="24" customHeight="1">
      <c r="A228" s="244">
        <f t="shared" si="30"/>
        <v>44</v>
      </c>
      <c r="B228" s="280" t="s">
        <v>343</v>
      </c>
      <c r="C228" s="250"/>
      <c r="D228" s="219" t="s">
        <v>344</v>
      </c>
      <c r="E228" s="246">
        <v>3</v>
      </c>
      <c r="F228" s="221" t="str">
        <f t="shared" si="31"/>
        <v/>
      </c>
      <c r="G228" s="222"/>
      <c r="H228" s="223" t="s">
        <v>47</v>
      </c>
      <c r="I228" s="223">
        <v>7.0000000000000007E-2</v>
      </c>
      <c r="J228" s="223">
        <v>108</v>
      </c>
      <c r="K228" s="223">
        <v>1512</v>
      </c>
      <c r="L228" s="223">
        <v>4536</v>
      </c>
      <c r="M228" s="224">
        <v>732.5</v>
      </c>
      <c r="N228" s="225">
        <v>146.5</v>
      </c>
      <c r="O228" s="226">
        <v>879</v>
      </c>
      <c r="P228" s="227"/>
      <c r="Q228" s="228" t="str">
        <f t="shared" si="32"/>
        <v/>
      </c>
      <c r="R228" s="229" t="s">
        <v>345</v>
      </c>
      <c r="S228" s="230" t="s">
        <v>256</v>
      </c>
      <c r="T228" s="228" t="s">
        <v>45</v>
      </c>
      <c r="U228" s="228" t="s">
        <v>56</v>
      </c>
      <c r="V228" s="228">
        <f t="shared" si="33"/>
        <v>0</v>
      </c>
      <c r="W228" s="228">
        <f t="shared" si="34"/>
        <v>0</v>
      </c>
      <c r="X228" s="231"/>
      <c r="Y228" s="247" t="s">
        <v>970</v>
      </c>
      <c r="Z228" s="247"/>
      <c r="AA228" s="232" t="s">
        <v>1646</v>
      </c>
    </row>
    <row r="229" spans="1:27" ht="24" customHeight="1">
      <c r="A229" s="244">
        <f t="shared" si="30"/>
        <v>45</v>
      </c>
      <c r="B229" s="280" t="s">
        <v>346</v>
      </c>
      <c r="C229" s="250"/>
      <c r="D229" s="219" t="s">
        <v>347</v>
      </c>
      <c r="E229" s="246">
        <v>3</v>
      </c>
      <c r="F229" s="221" t="str">
        <f t="shared" si="31"/>
        <v/>
      </c>
      <c r="G229" s="222"/>
      <c r="H229" s="223" t="s">
        <v>48</v>
      </c>
      <c r="I229" s="223">
        <v>7.0000000000000007E-2</v>
      </c>
      <c r="J229" s="223">
        <v>108</v>
      </c>
      <c r="K229" s="223">
        <v>1512</v>
      </c>
      <c r="L229" s="223">
        <v>4536</v>
      </c>
      <c r="M229" s="224">
        <v>732.5</v>
      </c>
      <c r="N229" s="225">
        <v>146.5</v>
      </c>
      <c r="O229" s="226">
        <v>879</v>
      </c>
      <c r="P229" s="227"/>
      <c r="Q229" s="228" t="str">
        <f t="shared" si="32"/>
        <v/>
      </c>
      <c r="R229" s="229" t="s">
        <v>348</v>
      </c>
      <c r="S229" s="230" t="s">
        <v>222</v>
      </c>
      <c r="T229" s="228" t="s">
        <v>45</v>
      </c>
      <c r="U229" s="228" t="s">
        <v>56</v>
      </c>
      <c r="V229" s="228">
        <f t="shared" si="33"/>
        <v>0</v>
      </c>
      <c r="W229" s="228">
        <f t="shared" si="34"/>
        <v>0</v>
      </c>
      <c r="X229" s="231"/>
      <c r="Y229" s="247" t="s">
        <v>970</v>
      </c>
      <c r="Z229" s="247"/>
      <c r="AA229" s="232" t="s">
        <v>1646</v>
      </c>
    </row>
    <row r="230" spans="1:27" ht="24" customHeight="1">
      <c r="A230" s="244">
        <f t="shared" si="30"/>
        <v>46</v>
      </c>
      <c r="B230" s="280" t="s">
        <v>349</v>
      </c>
      <c r="C230" s="250"/>
      <c r="D230" s="219" t="s">
        <v>350</v>
      </c>
      <c r="E230" s="246">
        <v>3</v>
      </c>
      <c r="F230" s="221" t="str">
        <f t="shared" si="31"/>
        <v/>
      </c>
      <c r="G230" s="222"/>
      <c r="H230" s="223" t="s">
        <v>48</v>
      </c>
      <c r="I230" s="223">
        <v>7.0999999999999994E-2</v>
      </c>
      <c r="J230" s="223">
        <v>108</v>
      </c>
      <c r="K230" s="223">
        <v>1512</v>
      </c>
      <c r="L230" s="223">
        <v>4536</v>
      </c>
      <c r="M230" s="224">
        <v>732.5</v>
      </c>
      <c r="N230" s="225">
        <v>146.5</v>
      </c>
      <c r="O230" s="226">
        <v>879</v>
      </c>
      <c r="P230" s="227"/>
      <c r="Q230" s="228" t="str">
        <f t="shared" si="32"/>
        <v/>
      </c>
      <c r="R230" s="229" t="s">
        <v>351</v>
      </c>
      <c r="S230" s="230" t="s">
        <v>222</v>
      </c>
      <c r="T230" s="228" t="s">
        <v>45</v>
      </c>
      <c r="U230" s="228" t="s">
        <v>56</v>
      </c>
      <c r="V230" s="228">
        <f t="shared" si="33"/>
        <v>0</v>
      </c>
      <c r="W230" s="228">
        <f t="shared" si="34"/>
        <v>0</v>
      </c>
      <c r="X230" s="231"/>
      <c r="Y230" s="247" t="s">
        <v>970</v>
      </c>
      <c r="Z230" s="247"/>
      <c r="AA230" s="232" t="s">
        <v>1646</v>
      </c>
    </row>
    <row r="231" spans="1:27" ht="24" customHeight="1">
      <c r="A231" s="244">
        <f t="shared" si="30"/>
        <v>47</v>
      </c>
      <c r="B231" s="280" t="s">
        <v>352</v>
      </c>
      <c r="C231" s="250"/>
      <c r="D231" s="219" t="s">
        <v>353</v>
      </c>
      <c r="E231" s="246">
        <v>3</v>
      </c>
      <c r="F231" s="221" t="str">
        <f t="shared" si="31"/>
        <v/>
      </c>
      <c r="G231" s="222"/>
      <c r="H231" s="223" t="s">
        <v>47</v>
      </c>
      <c r="I231" s="223">
        <v>7.0999999999999994E-2</v>
      </c>
      <c r="J231" s="223">
        <v>108</v>
      </c>
      <c r="K231" s="223">
        <v>1512</v>
      </c>
      <c r="L231" s="223">
        <v>4536</v>
      </c>
      <c r="M231" s="224">
        <v>732.5</v>
      </c>
      <c r="N231" s="225">
        <v>146.5</v>
      </c>
      <c r="O231" s="226">
        <v>879</v>
      </c>
      <c r="P231" s="227"/>
      <c r="Q231" s="228" t="str">
        <f t="shared" si="32"/>
        <v/>
      </c>
      <c r="R231" s="229" t="s">
        <v>354</v>
      </c>
      <c r="S231" s="230" t="s">
        <v>222</v>
      </c>
      <c r="T231" s="228" t="s">
        <v>45</v>
      </c>
      <c r="U231" s="228" t="s">
        <v>56</v>
      </c>
      <c r="V231" s="228">
        <f t="shared" si="33"/>
        <v>0</v>
      </c>
      <c r="W231" s="228">
        <f t="shared" si="34"/>
        <v>0</v>
      </c>
      <c r="X231" s="231"/>
      <c r="Y231" s="247" t="s">
        <v>970</v>
      </c>
      <c r="Z231" s="247"/>
      <c r="AA231" s="232" t="s">
        <v>1646</v>
      </c>
    </row>
    <row r="232" spans="1:27" ht="24" customHeight="1">
      <c r="A232" s="244">
        <f t="shared" si="30"/>
        <v>48</v>
      </c>
      <c r="B232" s="280" t="s">
        <v>1466</v>
      </c>
      <c r="C232" s="700"/>
      <c r="D232" s="219" t="s">
        <v>1467</v>
      </c>
      <c r="E232" s="246">
        <v>3</v>
      </c>
      <c r="F232" s="221" t="str">
        <f t="shared" si="31"/>
        <v/>
      </c>
      <c r="G232" s="222"/>
      <c r="H232" s="223" t="s">
        <v>47</v>
      </c>
      <c r="I232" s="223">
        <v>7.0999999999999994E-2</v>
      </c>
      <c r="J232" s="223">
        <v>108</v>
      </c>
      <c r="K232" s="223">
        <v>1512</v>
      </c>
      <c r="L232" s="223">
        <v>4536</v>
      </c>
      <c r="M232" s="224">
        <v>732.5</v>
      </c>
      <c r="N232" s="225">
        <v>146.5</v>
      </c>
      <c r="O232" s="226">
        <v>879</v>
      </c>
      <c r="P232" s="227"/>
      <c r="Q232" s="228" t="str">
        <f t="shared" si="32"/>
        <v/>
      </c>
      <c r="R232" s="229" t="s">
        <v>1468</v>
      </c>
      <c r="S232" s="230" t="s">
        <v>222</v>
      </c>
      <c r="T232" s="228" t="s">
        <v>45</v>
      </c>
      <c r="U232" s="228" t="s">
        <v>56</v>
      </c>
      <c r="V232" s="228">
        <f t="shared" si="33"/>
        <v>0</v>
      </c>
      <c r="W232" s="228">
        <f t="shared" si="34"/>
        <v>0</v>
      </c>
      <c r="X232" s="231"/>
      <c r="Y232" s="247" t="s">
        <v>970</v>
      </c>
      <c r="Z232" s="247"/>
      <c r="AA232" s="232" t="s">
        <v>1646</v>
      </c>
    </row>
    <row r="233" spans="1:27" ht="24" customHeight="1">
      <c r="A233" s="244">
        <f t="shared" si="30"/>
        <v>49</v>
      </c>
      <c r="B233" s="245" t="s">
        <v>355</v>
      </c>
      <c r="C233" s="250"/>
      <c r="D233" s="219" t="s">
        <v>356</v>
      </c>
      <c r="E233" s="246">
        <v>3</v>
      </c>
      <c r="F233" s="221" t="str">
        <f t="shared" si="31"/>
        <v/>
      </c>
      <c r="G233" s="222"/>
      <c r="H233" s="223" t="s">
        <v>48</v>
      </c>
      <c r="I233" s="223">
        <v>7.0999999999999994E-2</v>
      </c>
      <c r="J233" s="223">
        <v>108</v>
      </c>
      <c r="K233" s="223">
        <v>1512</v>
      </c>
      <c r="L233" s="223">
        <v>4536</v>
      </c>
      <c r="M233" s="224">
        <v>732.5</v>
      </c>
      <c r="N233" s="225">
        <v>146.5</v>
      </c>
      <c r="O233" s="226">
        <v>879</v>
      </c>
      <c r="P233" s="227"/>
      <c r="Q233" s="228" t="str">
        <f t="shared" si="32"/>
        <v/>
      </c>
      <c r="R233" s="229" t="s">
        <v>357</v>
      </c>
      <c r="S233" s="230" t="s">
        <v>291</v>
      </c>
      <c r="T233" s="228" t="s">
        <v>45</v>
      </c>
      <c r="U233" s="228" t="s">
        <v>56</v>
      </c>
      <c r="V233" s="228">
        <f t="shared" si="33"/>
        <v>0</v>
      </c>
      <c r="W233" s="228">
        <f t="shared" si="34"/>
        <v>0</v>
      </c>
      <c r="X233" s="231"/>
      <c r="Y233" s="247" t="s">
        <v>970</v>
      </c>
      <c r="Z233" s="247"/>
      <c r="AA233" s="232" t="s">
        <v>1646</v>
      </c>
    </row>
    <row r="234" spans="1:27" ht="24" customHeight="1">
      <c r="A234" s="244">
        <f t="shared" si="30"/>
        <v>50</v>
      </c>
      <c r="B234" s="248" t="s">
        <v>358</v>
      </c>
      <c r="C234" s="250"/>
      <c r="D234" s="219" t="s">
        <v>359</v>
      </c>
      <c r="E234" s="246">
        <v>3</v>
      </c>
      <c r="F234" s="221" t="str">
        <f t="shared" si="31"/>
        <v/>
      </c>
      <c r="G234" s="222"/>
      <c r="H234" s="223" t="s">
        <v>48</v>
      </c>
      <c r="I234" s="223">
        <v>7.0000000000000007E-2</v>
      </c>
      <c r="J234" s="223">
        <v>108</v>
      </c>
      <c r="K234" s="223">
        <v>1512</v>
      </c>
      <c r="L234" s="223">
        <v>4536</v>
      </c>
      <c r="M234" s="224">
        <v>732.5</v>
      </c>
      <c r="N234" s="225">
        <v>146.5</v>
      </c>
      <c r="O234" s="226">
        <v>879</v>
      </c>
      <c r="P234" s="227"/>
      <c r="Q234" s="228" t="str">
        <f t="shared" si="32"/>
        <v/>
      </c>
      <c r="R234" s="229" t="s">
        <v>360</v>
      </c>
      <c r="S234" s="230" t="s">
        <v>361</v>
      </c>
      <c r="T234" s="228" t="s">
        <v>45</v>
      </c>
      <c r="U234" s="228" t="s">
        <v>56</v>
      </c>
      <c r="V234" s="228">
        <f t="shared" si="33"/>
        <v>0</v>
      </c>
      <c r="W234" s="228">
        <f t="shared" si="34"/>
        <v>0</v>
      </c>
      <c r="X234" s="231"/>
      <c r="Y234" s="247" t="s">
        <v>970</v>
      </c>
      <c r="Z234" s="247"/>
      <c r="AA234" s="232" t="s">
        <v>1646</v>
      </c>
    </row>
    <row r="235" spans="1:27" ht="24" customHeight="1">
      <c r="A235" s="244">
        <f t="shared" si="30"/>
        <v>51</v>
      </c>
      <c r="B235" s="280" t="s">
        <v>362</v>
      </c>
      <c r="C235" s="250"/>
      <c r="D235" s="219" t="s">
        <v>363</v>
      </c>
      <c r="E235" s="246">
        <v>3</v>
      </c>
      <c r="F235" s="221" t="str">
        <f t="shared" si="31"/>
        <v/>
      </c>
      <c r="G235" s="222"/>
      <c r="H235" s="223" t="s">
        <v>47</v>
      </c>
      <c r="I235" s="223">
        <v>7.0999999999999994E-2</v>
      </c>
      <c r="J235" s="223">
        <v>108</v>
      </c>
      <c r="K235" s="223">
        <v>1512</v>
      </c>
      <c r="L235" s="223">
        <v>4536</v>
      </c>
      <c r="M235" s="224">
        <v>732.5</v>
      </c>
      <c r="N235" s="225">
        <v>146.5</v>
      </c>
      <c r="O235" s="226">
        <v>879</v>
      </c>
      <c r="P235" s="227"/>
      <c r="Q235" s="228" t="str">
        <f t="shared" si="32"/>
        <v/>
      </c>
      <c r="R235" s="229" t="s">
        <v>364</v>
      </c>
      <c r="S235" s="230" t="s">
        <v>222</v>
      </c>
      <c r="T235" s="228" t="s">
        <v>45</v>
      </c>
      <c r="U235" s="228" t="s">
        <v>56</v>
      </c>
      <c r="V235" s="228">
        <f t="shared" si="33"/>
        <v>0</v>
      </c>
      <c r="W235" s="228">
        <f t="shared" si="34"/>
        <v>0</v>
      </c>
      <c r="X235" s="231"/>
      <c r="Y235" s="247" t="s">
        <v>970</v>
      </c>
      <c r="Z235" s="247"/>
      <c r="AA235" s="232" t="s">
        <v>1646</v>
      </c>
    </row>
    <row r="236" spans="1:27" ht="24" customHeight="1">
      <c r="A236" s="244">
        <f t="shared" si="30"/>
        <v>52</v>
      </c>
      <c r="B236" s="280" t="s">
        <v>365</v>
      </c>
      <c r="C236" s="250"/>
      <c r="D236" s="219" t="s">
        <v>366</v>
      </c>
      <c r="E236" s="246">
        <v>3</v>
      </c>
      <c r="F236" s="221" t="str">
        <f t="shared" si="31"/>
        <v/>
      </c>
      <c r="G236" s="222"/>
      <c r="H236" s="223" t="s">
        <v>44</v>
      </c>
      <c r="I236" s="223">
        <v>7.0999999999999994E-2</v>
      </c>
      <c r="J236" s="223">
        <v>108</v>
      </c>
      <c r="K236" s="223">
        <v>1512</v>
      </c>
      <c r="L236" s="223">
        <v>4536</v>
      </c>
      <c r="M236" s="224">
        <v>732.5</v>
      </c>
      <c r="N236" s="225">
        <v>146.5</v>
      </c>
      <c r="O236" s="226">
        <v>879</v>
      </c>
      <c r="P236" s="227"/>
      <c r="Q236" s="228" t="str">
        <f t="shared" si="32"/>
        <v/>
      </c>
      <c r="R236" s="229" t="s">
        <v>367</v>
      </c>
      <c r="S236" s="230" t="s">
        <v>222</v>
      </c>
      <c r="T236" s="228" t="s">
        <v>45</v>
      </c>
      <c r="U236" s="228" t="s">
        <v>56</v>
      </c>
      <c r="V236" s="228">
        <f t="shared" si="33"/>
        <v>0</v>
      </c>
      <c r="W236" s="228">
        <f t="shared" si="34"/>
        <v>0</v>
      </c>
      <c r="X236" s="231"/>
      <c r="Y236" s="247" t="s">
        <v>970</v>
      </c>
      <c r="Z236" s="247"/>
      <c r="AA236" s="232" t="s">
        <v>1646</v>
      </c>
    </row>
    <row r="237" spans="1:27" ht="24" customHeight="1">
      <c r="A237" s="244">
        <f t="shared" si="30"/>
        <v>53</v>
      </c>
      <c r="B237" s="280" t="s">
        <v>368</v>
      </c>
      <c r="C237" s="250"/>
      <c r="D237" s="219" t="s">
        <v>369</v>
      </c>
      <c r="E237" s="246">
        <v>3</v>
      </c>
      <c r="F237" s="221" t="str">
        <f t="shared" si="31"/>
        <v/>
      </c>
      <c r="G237" s="222"/>
      <c r="H237" s="223" t="s">
        <v>47</v>
      </c>
      <c r="I237" s="223">
        <v>7.0999999999999994E-2</v>
      </c>
      <c r="J237" s="223">
        <v>108</v>
      </c>
      <c r="K237" s="223">
        <v>1512</v>
      </c>
      <c r="L237" s="223">
        <v>4536</v>
      </c>
      <c r="M237" s="224">
        <v>732.5</v>
      </c>
      <c r="N237" s="225">
        <v>146.5</v>
      </c>
      <c r="O237" s="226">
        <v>879</v>
      </c>
      <c r="P237" s="227"/>
      <c r="Q237" s="228" t="str">
        <f t="shared" si="32"/>
        <v/>
      </c>
      <c r="R237" s="229" t="s">
        <v>370</v>
      </c>
      <c r="S237" s="230" t="s">
        <v>230</v>
      </c>
      <c r="T237" s="228" t="s">
        <v>45</v>
      </c>
      <c r="U237" s="228" t="s">
        <v>56</v>
      </c>
      <c r="V237" s="228">
        <f t="shared" si="33"/>
        <v>0</v>
      </c>
      <c r="W237" s="228">
        <f t="shared" si="34"/>
        <v>0</v>
      </c>
      <c r="X237" s="231"/>
      <c r="Y237" s="247" t="s">
        <v>970</v>
      </c>
      <c r="Z237" s="247"/>
      <c r="AA237" s="232" t="s">
        <v>1646</v>
      </c>
    </row>
    <row r="238" spans="1:27" ht="24" customHeight="1">
      <c r="A238" s="244">
        <f t="shared" si="30"/>
        <v>54</v>
      </c>
      <c r="B238" s="280" t="s">
        <v>371</v>
      </c>
      <c r="C238" s="250"/>
      <c r="D238" s="219" t="s">
        <v>372</v>
      </c>
      <c r="E238" s="246">
        <v>3</v>
      </c>
      <c r="F238" s="221" t="str">
        <f t="shared" si="31"/>
        <v/>
      </c>
      <c r="G238" s="222"/>
      <c r="H238" s="223" t="s">
        <v>48</v>
      </c>
      <c r="I238" s="223">
        <v>7.0999999999999994E-2</v>
      </c>
      <c r="J238" s="223">
        <v>108</v>
      </c>
      <c r="K238" s="223">
        <v>1512</v>
      </c>
      <c r="L238" s="223">
        <v>4536</v>
      </c>
      <c r="M238" s="224">
        <v>732.5</v>
      </c>
      <c r="N238" s="225">
        <v>146.5</v>
      </c>
      <c r="O238" s="226">
        <v>879</v>
      </c>
      <c r="P238" s="227"/>
      <c r="Q238" s="228" t="str">
        <f t="shared" si="32"/>
        <v/>
      </c>
      <c r="R238" s="229" t="s">
        <v>373</v>
      </c>
      <c r="S238" s="230" t="s">
        <v>222</v>
      </c>
      <c r="T238" s="228" t="s">
        <v>45</v>
      </c>
      <c r="U238" s="228" t="s">
        <v>56</v>
      </c>
      <c r="V238" s="228">
        <f t="shared" si="33"/>
        <v>0</v>
      </c>
      <c r="W238" s="228">
        <f t="shared" si="34"/>
        <v>0</v>
      </c>
      <c r="X238" s="231"/>
      <c r="Y238" s="247" t="s">
        <v>970</v>
      </c>
      <c r="Z238" s="247"/>
      <c r="AA238" s="232" t="s">
        <v>1646</v>
      </c>
    </row>
    <row r="239" spans="1:27" ht="24" customHeight="1">
      <c r="A239" s="244">
        <f t="shared" si="30"/>
        <v>55</v>
      </c>
      <c r="B239" s="280" t="s">
        <v>374</v>
      </c>
      <c r="C239" s="250"/>
      <c r="D239" s="219" t="s">
        <v>375</v>
      </c>
      <c r="E239" s="246">
        <v>3</v>
      </c>
      <c r="F239" s="221" t="str">
        <f t="shared" si="31"/>
        <v/>
      </c>
      <c r="G239" s="222"/>
      <c r="H239" s="223" t="s">
        <v>47</v>
      </c>
      <c r="I239" s="223">
        <v>7.0999999999999994E-2</v>
      </c>
      <c r="J239" s="223">
        <v>108</v>
      </c>
      <c r="K239" s="223">
        <v>1512</v>
      </c>
      <c r="L239" s="223">
        <v>4536</v>
      </c>
      <c r="M239" s="224">
        <v>732.5</v>
      </c>
      <c r="N239" s="225">
        <v>146.5</v>
      </c>
      <c r="O239" s="226">
        <v>879</v>
      </c>
      <c r="P239" s="227"/>
      <c r="Q239" s="228" t="str">
        <f t="shared" si="32"/>
        <v/>
      </c>
      <c r="R239" s="229" t="s">
        <v>376</v>
      </c>
      <c r="S239" s="230" t="s">
        <v>377</v>
      </c>
      <c r="T239" s="228" t="s">
        <v>45</v>
      </c>
      <c r="U239" s="228" t="s">
        <v>56</v>
      </c>
      <c r="V239" s="228">
        <f t="shared" si="33"/>
        <v>0</v>
      </c>
      <c r="W239" s="228">
        <f t="shared" si="34"/>
        <v>0</v>
      </c>
      <c r="X239" s="231"/>
      <c r="Y239" s="247" t="s">
        <v>970</v>
      </c>
      <c r="Z239" s="247"/>
      <c r="AA239" s="232" t="s">
        <v>1646</v>
      </c>
    </row>
    <row r="240" spans="1:27" ht="24" customHeight="1">
      <c r="A240" s="244">
        <f t="shared" si="30"/>
        <v>56</v>
      </c>
      <c r="B240" s="280" t="s">
        <v>378</v>
      </c>
      <c r="C240" s="250"/>
      <c r="D240" s="219" t="s">
        <v>379</v>
      </c>
      <c r="E240" s="246">
        <v>3</v>
      </c>
      <c r="F240" s="221" t="str">
        <f t="shared" si="31"/>
        <v/>
      </c>
      <c r="G240" s="222"/>
      <c r="H240" s="223" t="s">
        <v>47</v>
      </c>
      <c r="I240" s="223">
        <v>7.0000000000000007E-2</v>
      </c>
      <c r="J240" s="223">
        <v>108</v>
      </c>
      <c r="K240" s="223">
        <v>1512</v>
      </c>
      <c r="L240" s="223">
        <v>4536</v>
      </c>
      <c r="M240" s="224">
        <v>732.5</v>
      </c>
      <c r="N240" s="225">
        <v>146.5</v>
      </c>
      <c r="O240" s="226">
        <v>879</v>
      </c>
      <c r="P240" s="227"/>
      <c r="Q240" s="228" t="str">
        <f t="shared" si="32"/>
        <v/>
      </c>
      <c r="R240" s="229" t="s">
        <v>380</v>
      </c>
      <c r="S240" s="230" t="s">
        <v>222</v>
      </c>
      <c r="T240" s="228" t="s">
        <v>45</v>
      </c>
      <c r="U240" s="228" t="s">
        <v>56</v>
      </c>
      <c r="V240" s="228">
        <f t="shared" si="33"/>
        <v>0</v>
      </c>
      <c r="W240" s="228">
        <f t="shared" si="34"/>
        <v>0</v>
      </c>
      <c r="X240" s="231"/>
      <c r="Y240" s="247" t="s">
        <v>970</v>
      </c>
      <c r="Z240" s="247"/>
      <c r="AA240" s="232" t="s">
        <v>1646</v>
      </c>
    </row>
    <row r="241" spans="1:27" ht="24" customHeight="1">
      <c r="A241" s="244">
        <f t="shared" si="30"/>
        <v>57</v>
      </c>
      <c r="B241" s="280" t="s">
        <v>381</v>
      </c>
      <c r="C241" s="250"/>
      <c r="D241" s="219" t="s">
        <v>382</v>
      </c>
      <c r="E241" s="246">
        <v>3</v>
      </c>
      <c r="F241" s="221" t="str">
        <f t="shared" si="31"/>
        <v/>
      </c>
      <c r="G241" s="222"/>
      <c r="H241" s="223" t="s">
        <v>48</v>
      </c>
      <c r="I241" s="223">
        <v>7.0999999999999994E-2</v>
      </c>
      <c r="J241" s="223">
        <v>108</v>
      </c>
      <c r="K241" s="223">
        <v>1512</v>
      </c>
      <c r="L241" s="223">
        <v>4536</v>
      </c>
      <c r="M241" s="224">
        <v>732.5</v>
      </c>
      <c r="N241" s="225">
        <v>146.5</v>
      </c>
      <c r="O241" s="226">
        <v>879</v>
      </c>
      <c r="P241" s="227"/>
      <c r="Q241" s="228" t="str">
        <f t="shared" si="32"/>
        <v/>
      </c>
      <c r="R241" s="229" t="s">
        <v>383</v>
      </c>
      <c r="S241" s="230" t="s">
        <v>222</v>
      </c>
      <c r="T241" s="228" t="s">
        <v>45</v>
      </c>
      <c r="U241" s="228" t="s">
        <v>56</v>
      </c>
      <c r="V241" s="228">
        <f t="shared" si="33"/>
        <v>0</v>
      </c>
      <c r="W241" s="228">
        <f t="shared" si="34"/>
        <v>0</v>
      </c>
      <c r="X241" s="231"/>
      <c r="Y241" s="247" t="s">
        <v>970</v>
      </c>
      <c r="Z241" s="247"/>
      <c r="AA241" s="232" t="s">
        <v>1646</v>
      </c>
    </row>
    <row r="242" spans="1:27" ht="24" customHeight="1">
      <c r="A242" s="244">
        <f t="shared" si="30"/>
        <v>58</v>
      </c>
      <c r="B242" s="280" t="s">
        <v>384</v>
      </c>
      <c r="C242" s="250"/>
      <c r="D242" s="219" t="s">
        <v>385</v>
      </c>
      <c r="E242" s="246">
        <v>3</v>
      </c>
      <c r="F242" s="221" t="str">
        <f t="shared" si="31"/>
        <v/>
      </c>
      <c r="G242" s="222"/>
      <c r="H242" s="223" t="s">
        <v>47</v>
      </c>
      <c r="I242" s="223">
        <v>7.0999999999999994E-2</v>
      </c>
      <c r="J242" s="223">
        <v>108</v>
      </c>
      <c r="K242" s="223">
        <v>1512</v>
      </c>
      <c r="L242" s="223">
        <v>4536</v>
      </c>
      <c r="M242" s="224">
        <v>732.5</v>
      </c>
      <c r="N242" s="225">
        <v>146.5</v>
      </c>
      <c r="O242" s="226">
        <v>879</v>
      </c>
      <c r="P242" s="227"/>
      <c r="Q242" s="228" t="str">
        <f t="shared" si="32"/>
        <v/>
      </c>
      <c r="R242" s="229" t="s">
        <v>386</v>
      </c>
      <c r="S242" s="230" t="s">
        <v>230</v>
      </c>
      <c r="T242" s="228" t="s">
        <v>45</v>
      </c>
      <c r="U242" s="228" t="s">
        <v>56</v>
      </c>
      <c r="V242" s="228">
        <f t="shared" si="33"/>
        <v>0</v>
      </c>
      <c r="W242" s="228">
        <f t="shared" si="34"/>
        <v>0</v>
      </c>
      <c r="X242" s="231"/>
      <c r="Y242" s="247" t="s">
        <v>970</v>
      </c>
      <c r="Z242" s="247"/>
      <c r="AA242" s="232" t="s">
        <v>1646</v>
      </c>
    </row>
    <row r="243" spans="1:27" ht="24" customHeight="1">
      <c r="A243" s="244">
        <f t="shared" si="30"/>
        <v>59</v>
      </c>
      <c r="B243" s="280" t="s">
        <v>387</v>
      </c>
      <c r="C243" s="250"/>
      <c r="D243" s="219" t="s">
        <v>388</v>
      </c>
      <c r="E243" s="246">
        <v>3</v>
      </c>
      <c r="F243" s="221" t="str">
        <f t="shared" si="31"/>
        <v/>
      </c>
      <c r="G243" s="222"/>
      <c r="H243" s="223" t="s">
        <v>47</v>
      </c>
      <c r="I243" s="223">
        <v>7.0999999999999994E-2</v>
      </c>
      <c r="J243" s="223">
        <v>108</v>
      </c>
      <c r="K243" s="223">
        <v>1512</v>
      </c>
      <c r="L243" s="223">
        <v>4536</v>
      </c>
      <c r="M243" s="224">
        <v>732.5</v>
      </c>
      <c r="N243" s="225">
        <v>146.5</v>
      </c>
      <c r="O243" s="226">
        <v>879</v>
      </c>
      <c r="P243" s="227"/>
      <c r="Q243" s="228" t="str">
        <f t="shared" si="32"/>
        <v/>
      </c>
      <c r="R243" s="229" t="s">
        <v>389</v>
      </c>
      <c r="S243" s="230" t="s">
        <v>222</v>
      </c>
      <c r="T243" s="228" t="s">
        <v>45</v>
      </c>
      <c r="U243" s="228" t="s">
        <v>56</v>
      </c>
      <c r="V243" s="228">
        <f t="shared" si="33"/>
        <v>0</v>
      </c>
      <c r="W243" s="228">
        <f t="shared" si="34"/>
        <v>0</v>
      </c>
      <c r="X243" s="231"/>
      <c r="Y243" s="247" t="s">
        <v>970</v>
      </c>
      <c r="Z243" s="247"/>
      <c r="AA243" s="232" t="s">
        <v>1646</v>
      </c>
    </row>
    <row r="244" spans="1:27" ht="24" customHeight="1">
      <c r="A244" s="244">
        <f t="shared" si="30"/>
        <v>60</v>
      </c>
      <c r="B244" s="280" t="s">
        <v>390</v>
      </c>
      <c r="C244" s="250"/>
      <c r="D244" s="219" t="s">
        <v>391</v>
      </c>
      <c r="E244" s="246">
        <v>3</v>
      </c>
      <c r="F244" s="221" t="str">
        <f t="shared" si="31"/>
        <v/>
      </c>
      <c r="G244" s="222"/>
      <c r="H244" s="223" t="s">
        <v>48</v>
      </c>
      <c r="I244" s="223">
        <v>7.0000000000000007E-2</v>
      </c>
      <c r="J244" s="223">
        <v>108</v>
      </c>
      <c r="K244" s="223">
        <v>1512</v>
      </c>
      <c r="L244" s="223">
        <v>4536</v>
      </c>
      <c r="M244" s="224">
        <v>732.5</v>
      </c>
      <c r="N244" s="225">
        <v>146.5</v>
      </c>
      <c r="O244" s="226">
        <v>879</v>
      </c>
      <c r="P244" s="227"/>
      <c r="Q244" s="228" t="str">
        <f t="shared" si="32"/>
        <v/>
      </c>
      <c r="R244" s="229" t="s">
        <v>392</v>
      </c>
      <c r="S244" s="230" t="s">
        <v>291</v>
      </c>
      <c r="T244" s="228" t="s">
        <v>45</v>
      </c>
      <c r="U244" s="228" t="s">
        <v>56</v>
      </c>
      <c r="V244" s="228">
        <f t="shared" si="33"/>
        <v>0</v>
      </c>
      <c r="W244" s="228">
        <f t="shared" si="34"/>
        <v>0</v>
      </c>
      <c r="X244" s="231"/>
      <c r="Y244" s="247" t="s">
        <v>970</v>
      </c>
      <c r="Z244" s="247"/>
      <c r="AA244" s="232" t="s">
        <v>1646</v>
      </c>
    </row>
    <row r="245" spans="1:27" ht="24" customHeight="1">
      <c r="A245" s="244">
        <f t="shared" si="30"/>
        <v>61</v>
      </c>
      <c r="B245" s="280" t="s">
        <v>393</v>
      </c>
      <c r="C245" s="218"/>
      <c r="D245" s="219" t="s">
        <v>394</v>
      </c>
      <c r="E245" s="328">
        <v>3</v>
      </c>
      <c r="F245" s="221" t="str">
        <f t="shared" si="31"/>
        <v/>
      </c>
      <c r="G245" s="222"/>
      <c r="H245" s="223" t="s">
        <v>47</v>
      </c>
      <c r="I245" s="223">
        <v>7.0999999999999994E-2</v>
      </c>
      <c r="J245" s="223">
        <v>108</v>
      </c>
      <c r="K245" s="223">
        <v>1512</v>
      </c>
      <c r="L245" s="223">
        <v>4536</v>
      </c>
      <c r="M245" s="224">
        <v>732.5</v>
      </c>
      <c r="N245" s="225">
        <v>146.5</v>
      </c>
      <c r="O245" s="226">
        <v>879</v>
      </c>
      <c r="P245" s="227"/>
      <c r="Q245" s="228" t="str">
        <f t="shared" si="32"/>
        <v/>
      </c>
      <c r="R245" s="229" t="s">
        <v>395</v>
      </c>
      <c r="S245" s="230" t="s">
        <v>222</v>
      </c>
      <c r="T245" s="228" t="s">
        <v>45</v>
      </c>
      <c r="U245" s="228" t="s">
        <v>56</v>
      </c>
      <c r="V245" s="228">
        <f t="shared" si="33"/>
        <v>0</v>
      </c>
      <c r="W245" s="228">
        <f t="shared" si="34"/>
        <v>0</v>
      </c>
      <c r="X245" s="231"/>
      <c r="Y245" s="247" t="s">
        <v>970</v>
      </c>
      <c r="Z245" s="247"/>
      <c r="AA245" s="232" t="s">
        <v>1646</v>
      </c>
    </row>
    <row r="246" spans="1:27" ht="24" customHeight="1">
      <c r="A246" s="244">
        <f t="shared" si="30"/>
        <v>62</v>
      </c>
      <c r="B246" s="280" t="s">
        <v>396</v>
      </c>
      <c r="C246" s="250"/>
      <c r="D246" s="219" t="s">
        <v>397</v>
      </c>
      <c r="E246" s="246">
        <v>3</v>
      </c>
      <c r="F246" s="221" t="str">
        <f t="shared" si="31"/>
        <v/>
      </c>
      <c r="G246" s="222"/>
      <c r="H246" s="223" t="s">
        <v>48</v>
      </c>
      <c r="I246" s="223">
        <v>7.0000000000000007E-2</v>
      </c>
      <c r="J246" s="223">
        <v>108</v>
      </c>
      <c r="K246" s="223">
        <v>1512</v>
      </c>
      <c r="L246" s="223">
        <v>4536</v>
      </c>
      <c r="M246" s="224">
        <v>732.5</v>
      </c>
      <c r="N246" s="225">
        <v>146.5</v>
      </c>
      <c r="O246" s="226">
        <v>879</v>
      </c>
      <c r="P246" s="227"/>
      <c r="Q246" s="228" t="str">
        <f t="shared" si="32"/>
        <v/>
      </c>
      <c r="R246" s="229" t="s">
        <v>398</v>
      </c>
      <c r="S246" s="230" t="s">
        <v>399</v>
      </c>
      <c r="T246" s="228" t="s">
        <v>45</v>
      </c>
      <c r="U246" s="228" t="s">
        <v>56</v>
      </c>
      <c r="V246" s="228">
        <f t="shared" si="33"/>
        <v>0</v>
      </c>
      <c r="W246" s="228">
        <f t="shared" si="34"/>
        <v>0</v>
      </c>
      <c r="X246" s="231"/>
      <c r="Y246" s="247" t="s">
        <v>970</v>
      </c>
      <c r="Z246" s="247"/>
      <c r="AA246" s="232" t="s">
        <v>1646</v>
      </c>
    </row>
    <row r="247" spans="1:27" ht="24" customHeight="1">
      <c r="A247" s="244">
        <f t="shared" si="30"/>
        <v>63</v>
      </c>
      <c r="B247" s="248" t="s">
        <v>400</v>
      </c>
      <c r="C247" s="250"/>
      <c r="D247" s="219" t="s">
        <v>401</v>
      </c>
      <c r="E247" s="246">
        <v>3</v>
      </c>
      <c r="F247" s="221" t="str">
        <f t="shared" si="31"/>
        <v/>
      </c>
      <c r="G247" s="222"/>
      <c r="H247" s="223" t="s">
        <v>48</v>
      </c>
      <c r="I247" s="223">
        <v>7.0999999999999994E-2</v>
      </c>
      <c r="J247" s="223">
        <v>108</v>
      </c>
      <c r="K247" s="223">
        <v>1512</v>
      </c>
      <c r="L247" s="223">
        <v>4536</v>
      </c>
      <c r="M247" s="224">
        <v>732.5</v>
      </c>
      <c r="N247" s="225">
        <v>146.5</v>
      </c>
      <c r="O247" s="226">
        <v>879</v>
      </c>
      <c r="P247" s="227"/>
      <c r="Q247" s="228" t="str">
        <f t="shared" si="32"/>
        <v/>
      </c>
      <c r="R247" s="229" t="s">
        <v>402</v>
      </c>
      <c r="S247" s="230" t="s">
        <v>222</v>
      </c>
      <c r="T247" s="228" t="s">
        <v>45</v>
      </c>
      <c r="U247" s="228" t="s">
        <v>56</v>
      </c>
      <c r="V247" s="228">
        <f t="shared" si="33"/>
        <v>0</v>
      </c>
      <c r="W247" s="228">
        <f t="shared" si="34"/>
        <v>0</v>
      </c>
      <c r="X247" s="231"/>
      <c r="Y247" s="247" t="s">
        <v>970</v>
      </c>
      <c r="Z247" s="247"/>
      <c r="AA247" s="232" t="s">
        <v>1646</v>
      </c>
    </row>
    <row r="248" spans="1:27" ht="24" customHeight="1">
      <c r="A248" s="244">
        <f t="shared" si="30"/>
        <v>64</v>
      </c>
      <c r="B248" s="280" t="s">
        <v>403</v>
      </c>
      <c r="C248" s="250"/>
      <c r="D248" s="219" t="s">
        <v>404</v>
      </c>
      <c r="E248" s="246">
        <v>3</v>
      </c>
      <c r="F248" s="221" t="str">
        <f t="shared" si="31"/>
        <v/>
      </c>
      <c r="G248" s="222"/>
      <c r="H248" s="223" t="s">
        <v>47</v>
      </c>
      <c r="I248" s="223">
        <v>7.0000000000000007E-2</v>
      </c>
      <c r="J248" s="223">
        <v>108</v>
      </c>
      <c r="K248" s="223">
        <v>1512</v>
      </c>
      <c r="L248" s="223">
        <v>4536</v>
      </c>
      <c r="M248" s="224">
        <v>732.5</v>
      </c>
      <c r="N248" s="225">
        <v>146.5</v>
      </c>
      <c r="O248" s="226">
        <v>879</v>
      </c>
      <c r="P248" s="227"/>
      <c r="Q248" s="228" t="str">
        <f t="shared" si="32"/>
        <v/>
      </c>
      <c r="R248" s="229" t="s">
        <v>405</v>
      </c>
      <c r="S248" s="230" t="s">
        <v>222</v>
      </c>
      <c r="T248" s="228" t="s">
        <v>45</v>
      </c>
      <c r="U248" s="228" t="s">
        <v>56</v>
      </c>
      <c r="V248" s="228">
        <f t="shared" si="33"/>
        <v>0</v>
      </c>
      <c r="W248" s="228">
        <f t="shared" si="34"/>
        <v>0</v>
      </c>
      <c r="X248" s="231"/>
      <c r="Y248" s="247" t="s">
        <v>970</v>
      </c>
      <c r="Z248" s="247"/>
      <c r="AA248" s="232" t="s">
        <v>1646</v>
      </c>
    </row>
    <row r="249" spans="1:27" ht="24" customHeight="1">
      <c r="A249" s="244">
        <f t="shared" ref="A249:A257" si="35">IF(ISERR(A248+1)=TRUE,1,A248+1)</f>
        <v>65</v>
      </c>
      <c r="B249" s="280" t="s">
        <v>406</v>
      </c>
      <c r="C249" s="250"/>
      <c r="D249" s="219" t="s">
        <v>407</v>
      </c>
      <c r="E249" s="246">
        <v>3</v>
      </c>
      <c r="F249" s="221" t="str">
        <f t="shared" ref="F249:F279" si="36">IF(ISERROR(IF(G249/E249=0,"",G249/E249))=TRUE,"",IF(G249/E249=0,"",G249/E249))</f>
        <v/>
      </c>
      <c r="G249" s="222"/>
      <c r="H249" s="223" t="s">
        <v>47</v>
      </c>
      <c r="I249" s="223">
        <v>7.0999999999999994E-2</v>
      </c>
      <c r="J249" s="223">
        <v>108</v>
      </c>
      <c r="K249" s="223">
        <v>1512</v>
      </c>
      <c r="L249" s="223">
        <v>4536</v>
      </c>
      <c r="M249" s="224">
        <v>732.5</v>
      </c>
      <c r="N249" s="225">
        <v>146.5</v>
      </c>
      <c r="O249" s="226">
        <v>879</v>
      </c>
      <c r="P249" s="227"/>
      <c r="Q249" s="228" t="str">
        <f t="shared" ref="Q249:Q257" si="37">IF(ISERR(IF(O249*G249=0,"",O249*G249))=TRUE,"",IF(O249*G249=0,"",O249*G249))</f>
        <v/>
      </c>
      <c r="R249" s="229" t="s">
        <v>408</v>
      </c>
      <c r="S249" s="230" t="s">
        <v>230</v>
      </c>
      <c r="T249" s="228" t="s">
        <v>45</v>
      </c>
      <c r="U249" s="228" t="s">
        <v>56</v>
      </c>
      <c r="V249" s="228">
        <f t="shared" ref="V249:V257" si="38">IFERROR(G249*I249,"")</f>
        <v>0</v>
      </c>
      <c r="W249" s="228">
        <f t="shared" si="34"/>
        <v>0</v>
      </c>
      <c r="X249" s="231"/>
      <c r="Y249" s="247" t="s">
        <v>970</v>
      </c>
      <c r="Z249" s="247"/>
      <c r="AA249" s="232" t="s">
        <v>1646</v>
      </c>
    </row>
    <row r="250" spans="1:27" ht="24" customHeight="1">
      <c r="A250" s="244">
        <f t="shared" si="35"/>
        <v>66</v>
      </c>
      <c r="B250" s="280" t="s">
        <v>409</v>
      </c>
      <c r="C250" s="250"/>
      <c r="D250" s="219" t="s">
        <v>410</v>
      </c>
      <c r="E250" s="246">
        <v>3</v>
      </c>
      <c r="F250" s="221" t="str">
        <f t="shared" si="36"/>
        <v/>
      </c>
      <c r="G250" s="222"/>
      <c r="H250" s="223" t="s">
        <v>48</v>
      </c>
      <c r="I250" s="223">
        <v>7.0999999999999994E-2</v>
      </c>
      <c r="J250" s="223">
        <v>108</v>
      </c>
      <c r="K250" s="223">
        <v>1512</v>
      </c>
      <c r="L250" s="223">
        <v>4536</v>
      </c>
      <c r="M250" s="224">
        <v>732.5</v>
      </c>
      <c r="N250" s="225">
        <v>146.5</v>
      </c>
      <c r="O250" s="226">
        <v>879</v>
      </c>
      <c r="P250" s="227"/>
      <c r="Q250" s="228" t="str">
        <f t="shared" si="37"/>
        <v/>
      </c>
      <c r="R250" s="229" t="s">
        <v>411</v>
      </c>
      <c r="S250" s="230" t="s">
        <v>222</v>
      </c>
      <c r="T250" s="228" t="s">
        <v>45</v>
      </c>
      <c r="U250" s="228" t="s">
        <v>56</v>
      </c>
      <c r="V250" s="228">
        <f t="shared" si="38"/>
        <v>0</v>
      </c>
      <c r="W250" s="228">
        <f t="shared" si="34"/>
        <v>0</v>
      </c>
      <c r="X250" s="231"/>
      <c r="Y250" s="247" t="s">
        <v>970</v>
      </c>
      <c r="Z250" s="247"/>
      <c r="AA250" s="232" t="s">
        <v>1646</v>
      </c>
    </row>
    <row r="251" spans="1:27" ht="24" customHeight="1">
      <c r="A251" s="244">
        <f t="shared" si="35"/>
        <v>67</v>
      </c>
      <c r="B251" s="280" t="s">
        <v>412</v>
      </c>
      <c r="C251" s="250"/>
      <c r="D251" s="219" t="s">
        <v>413</v>
      </c>
      <c r="E251" s="246">
        <v>3</v>
      </c>
      <c r="F251" s="221" t="str">
        <f t="shared" si="36"/>
        <v/>
      </c>
      <c r="G251" s="222"/>
      <c r="H251" s="223" t="s">
        <v>47</v>
      </c>
      <c r="I251" s="223">
        <v>7.0999999999999994E-2</v>
      </c>
      <c r="J251" s="223">
        <v>108</v>
      </c>
      <c r="K251" s="223">
        <v>1512</v>
      </c>
      <c r="L251" s="223">
        <v>4536</v>
      </c>
      <c r="M251" s="224">
        <v>732.5</v>
      </c>
      <c r="N251" s="225">
        <v>146.5</v>
      </c>
      <c r="O251" s="226">
        <v>879</v>
      </c>
      <c r="P251" s="227"/>
      <c r="Q251" s="228" t="str">
        <f t="shared" si="37"/>
        <v/>
      </c>
      <c r="R251" s="229" t="s">
        <v>414</v>
      </c>
      <c r="S251" s="230" t="s">
        <v>222</v>
      </c>
      <c r="T251" s="228" t="s">
        <v>45</v>
      </c>
      <c r="U251" s="228" t="s">
        <v>56</v>
      </c>
      <c r="V251" s="228">
        <f t="shared" si="38"/>
        <v>0</v>
      </c>
      <c r="W251" s="228">
        <f t="shared" si="34"/>
        <v>0</v>
      </c>
      <c r="X251" s="231"/>
      <c r="Y251" s="247" t="s">
        <v>970</v>
      </c>
      <c r="Z251" s="247"/>
      <c r="AA251" s="232" t="s">
        <v>1646</v>
      </c>
    </row>
    <row r="252" spans="1:27" ht="24" customHeight="1">
      <c r="A252" s="244">
        <f t="shared" si="35"/>
        <v>68</v>
      </c>
      <c r="B252" s="280" t="s">
        <v>415</v>
      </c>
      <c r="C252" s="250"/>
      <c r="D252" s="219" t="s">
        <v>416</v>
      </c>
      <c r="E252" s="246">
        <v>3</v>
      </c>
      <c r="F252" s="221" t="str">
        <f t="shared" si="36"/>
        <v/>
      </c>
      <c r="G252" s="222"/>
      <c r="H252" s="223" t="s">
        <v>47</v>
      </c>
      <c r="I252" s="223">
        <v>7.0999999999999994E-2</v>
      </c>
      <c r="J252" s="223">
        <v>108</v>
      </c>
      <c r="K252" s="223">
        <v>1512</v>
      </c>
      <c r="L252" s="223">
        <v>4536</v>
      </c>
      <c r="M252" s="224">
        <v>732.5</v>
      </c>
      <c r="N252" s="225">
        <v>146.5</v>
      </c>
      <c r="O252" s="226">
        <v>879</v>
      </c>
      <c r="P252" s="227"/>
      <c r="Q252" s="228" t="str">
        <f t="shared" si="37"/>
        <v/>
      </c>
      <c r="R252" s="229" t="s">
        <v>417</v>
      </c>
      <c r="S252" s="230" t="s">
        <v>222</v>
      </c>
      <c r="T252" s="228" t="s">
        <v>45</v>
      </c>
      <c r="U252" s="228" t="s">
        <v>56</v>
      </c>
      <c r="V252" s="228">
        <f t="shared" si="38"/>
        <v>0</v>
      </c>
      <c r="W252" s="228">
        <f t="shared" si="34"/>
        <v>0</v>
      </c>
      <c r="X252" s="231"/>
      <c r="Y252" s="247" t="s">
        <v>970</v>
      </c>
      <c r="Z252" s="247"/>
      <c r="AA252" s="232" t="s">
        <v>1646</v>
      </c>
    </row>
    <row r="253" spans="1:27" ht="24" customHeight="1">
      <c r="A253" s="244">
        <f t="shared" si="35"/>
        <v>69</v>
      </c>
      <c r="B253" s="280" t="s">
        <v>418</v>
      </c>
      <c r="C253" s="250"/>
      <c r="D253" s="219" t="s">
        <v>419</v>
      </c>
      <c r="E253" s="246">
        <v>3</v>
      </c>
      <c r="F253" s="221" t="str">
        <f t="shared" si="36"/>
        <v/>
      </c>
      <c r="G253" s="222"/>
      <c r="H253" s="223" t="s">
        <v>47</v>
      </c>
      <c r="I253" s="223">
        <v>7.0999999999999994E-2</v>
      </c>
      <c r="J253" s="223">
        <v>108</v>
      </c>
      <c r="K253" s="223">
        <v>1512</v>
      </c>
      <c r="L253" s="223">
        <v>4536</v>
      </c>
      <c r="M253" s="224">
        <v>732.5</v>
      </c>
      <c r="N253" s="225">
        <v>146.5</v>
      </c>
      <c r="O253" s="226">
        <v>879</v>
      </c>
      <c r="P253" s="227"/>
      <c r="Q253" s="228" t="str">
        <f t="shared" si="37"/>
        <v/>
      </c>
      <c r="R253" s="229" t="s">
        <v>420</v>
      </c>
      <c r="S253" s="230" t="s">
        <v>222</v>
      </c>
      <c r="T253" s="228" t="s">
        <v>45</v>
      </c>
      <c r="U253" s="228" t="s">
        <v>56</v>
      </c>
      <c r="V253" s="228">
        <f t="shared" si="38"/>
        <v>0</v>
      </c>
      <c r="W253" s="228">
        <f t="shared" ref="W253:W316" si="39">IFERROR(G253/L253,"")</f>
        <v>0</v>
      </c>
      <c r="X253" s="231"/>
      <c r="Y253" s="247" t="s">
        <v>970</v>
      </c>
      <c r="Z253" s="247"/>
      <c r="AA253" s="232" t="s">
        <v>1646</v>
      </c>
    </row>
    <row r="254" spans="1:27" ht="24" customHeight="1">
      <c r="A254" s="244">
        <f t="shared" si="35"/>
        <v>70</v>
      </c>
      <c r="B254" s="248" t="s">
        <v>421</v>
      </c>
      <c r="C254" s="250"/>
      <c r="D254" s="219" t="s">
        <v>422</v>
      </c>
      <c r="E254" s="246">
        <v>3</v>
      </c>
      <c r="F254" s="221" t="str">
        <f t="shared" si="36"/>
        <v/>
      </c>
      <c r="G254" s="222"/>
      <c r="H254" s="223" t="s">
        <v>48</v>
      </c>
      <c r="I254" s="223">
        <v>7.0999999999999994E-2</v>
      </c>
      <c r="J254" s="223">
        <v>108</v>
      </c>
      <c r="K254" s="223">
        <v>1512</v>
      </c>
      <c r="L254" s="223">
        <v>4536</v>
      </c>
      <c r="M254" s="224">
        <v>732.5</v>
      </c>
      <c r="N254" s="225">
        <v>146.5</v>
      </c>
      <c r="O254" s="226">
        <v>879</v>
      </c>
      <c r="P254" s="227"/>
      <c r="Q254" s="228" t="str">
        <f t="shared" si="37"/>
        <v/>
      </c>
      <c r="R254" s="229" t="s">
        <v>423</v>
      </c>
      <c r="S254" s="230" t="s">
        <v>361</v>
      </c>
      <c r="T254" s="228" t="s">
        <v>45</v>
      </c>
      <c r="U254" s="228" t="s">
        <v>56</v>
      </c>
      <c r="V254" s="228">
        <f t="shared" si="38"/>
        <v>0</v>
      </c>
      <c r="W254" s="228">
        <f t="shared" si="39"/>
        <v>0</v>
      </c>
      <c r="X254" s="231"/>
      <c r="Y254" s="247" t="s">
        <v>970</v>
      </c>
      <c r="Z254" s="247"/>
      <c r="AA254" s="232" t="s">
        <v>1646</v>
      </c>
    </row>
    <row r="255" spans="1:27" ht="24" customHeight="1">
      <c r="A255" s="244">
        <f t="shared" si="35"/>
        <v>71</v>
      </c>
      <c r="B255" s="280" t="s">
        <v>424</v>
      </c>
      <c r="C255" s="250"/>
      <c r="D255" s="219" t="s">
        <v>425</v>
      </c>
      <c r="E255" s="246">
        <v>3</v>
      </c>
      <c r="F255" s="221" t="str">
        <f t="shared" si="36"/>
        <v/>
      </c>
      <c r="G255" s="222"/>
      <c r="H255" s="223" t="s">
        <v>47</v>
      </c>
      <c r="I255" s="223">
        <v>7.0000000000000007E-2</v>
      </c>
      <c r="J255" s="223">
        <v>108</v>
      </c>
      <c r="K255" s="223">
        <v>1512</v>
      </c>
      <c r="L255" s="223">
        <v>4536</v>
      </c>
      <c r="M255" s="224">
        <v>732.5</v>
      </c>
      <c r="N255" s="225">
        <v>146.5</v>
      </c>
      <c r="O255" s="226">
        <v>879</v>
      </c>
      <c r="P255" s="227"/>
      <c r="Q255" s="228" t="str">
        <f t="shared" si="37"/>
        <v/>
      </c>
      <c r="R255" s="229" t="s">
        <v>426</v>
      </c>
      <c r="S255" s="230" t="s">
        <v>399</v>
      </c>
      <c r="T255" s="228" t="s">
        <v>45</v>
      </c>
      <c r="U255" s="228" t="s">
        <v>56</v>
      </c>
      <c r="V255" s="228">
        <f t="shared" si="38"/>
        <v>0</v>
      </c>
      <c r="W255" s="228">
        <f t="shared" si="39"/>
        <v>0</v>
      </c>
      <c r="X255" s="231"/>
      <c r="Y255" s="247" t="s">
        <v>970</v>
      </c>
      <c r="Z255" s="247"/>
      <c r="AA255" s="232" t="s">
        <v>1646</v>
      </c>
    </row>
    <row r="256" spans="1:27" ht="24" customHeight="1">
      <c r="A256" s="244">
        <f t="shared" si="35"/>
        <v>72</v>
      </c>
      <c r="B256" s="280" t="s">
        <v>427</v>
      </c>
      <c r="C256" s="250" t="s">
        <v>78</v>
      </c>
      <c r="D256" s="219" t="s">
        <v>428</v>
      </c>
      <c r="E256" s="246">
        <v>3</v>
      </c>
      <c r="F256" s="221" t="str">
        <f t="shared" si="36"/>
        <v/>
      </c>
      <c r="G256" s="222"/>
      <c r="H256" s="223" t="s">
        <v>48</v>
      </c>
      <c r="I256" s="223">
        <v>7.0999999999999994E-2</v>
      </c>
      <c r="J256" s="223">
        <v>108</v>
      </c>
      <c r="K256" s="223">
        <v>1512</v>
      </c>
      <c r="L256" s="223">
        <v>4536</v>
      </c>
      <c r="M256" s="224">
        <v>732.5</v>
      </c>
      <c r="N256" s="225">
        <v>146.5</v>
      </c>
      <c r="O256" s="226">
        <v>879</v>
      </c>
      <c r="P256" s="227"/>
      <c r="Q256" s="228" t="str">
        <f t="shared" si="37"/>
        <v/>
      </c>
      <c r="R256" s="229" t="s">
        <v>429</v>
      </c>
      <c r="S256" s="230" t="s">
        <v>222</v>
      </c>
      <c r="T256" s="228" t="s">
        <v>45</v>
      </c>
      <c r="U256" s="228" t="s">
        <v>56</v>
      </c>
      <c r="V256" s="228">
        <f t="shared" si="38"/>
        <v>0</v>
      </c>
      <c r="W256" s="228">
        <f t="shared" si="39"/>
        <v>0</v>
      </c>
      <c r="X256" s="231"/>
      <c r="Y256" s="247" t="s">
        <v>970</v>
      </c>
      <c r="Z256" s="247"/>
      <c r="AA256" s="232" t="s">
        <v>1646</v>
      </c>
    </row>
    <row r="257" spans="1:27" ht="24" customHeight="1">
      <c r="A257" s="244">
        <f t="shared" si="35"/>
        <v>73</v>
      </c>
      <c r="B257" s="280" t="s">
        <v>1193</v>
      </c>
      <c r="C257" s="250"/>
      <c r="D257" s="219" t="s">
        <v>1194</v>
      </c>
      <c r="E257" s="246">
        <v>3</v>
      </c>
      <c r="F257" s="221" t="str">
        <f t="shared" si="36"/>
        <v/>
      </c>
      <c r="G257" s="222"/>
      <c r="H257" s="223" t="s">
        <v>47</v>
      </c>
      <c r="I257" s="223">
        <v>7.0999999999999994E-2</v>
      </c>
      <c r="J257" s="223">
        <v>108</v>
      </c>
      <c r="K257" s="223">
        <v>1512</v>
      </c>
      <c r="L257" s="223">
        <v>4536</v>
      </c>
      <c r="M257" s="224">
        <v>732.5</v>
      </c>
      <c r="N257" s="225">
        <v>146.5</v>
      </c>
      <c r="O257" s="226">
        <v>879</v>
      </c>
      <c r="P257" s="227"/>
      <c r="Q257" s="228" t="str">
        <f t="shared" si="37"/>
        <v/>
      </c>
      <c r="R257" s="229" t="s">
        <v>1195</v>
      </c>
      <c r="S257" s="230" t="s">
        <v>230</v>
      </c>
      <c r="T257" s="228" t="s">
        <v>45</v>
      </c>
      <c r="U257" s="228" t="s">
        <v>56</v>
      </c>
      <c r="V257" s="228">
        <f t="shared" si="38"/>
        <v>0</v>
      </c>
      <c r="W257" s="228">
        <f t="shared" si="39"/>
        <v>0</v>
      </c>
      <c r="X257" s="231"/>
      <c r="Y257" s="247" t="s">
        <v>970</v>
      </c>
      <c r="Z257" s="247"/>
      <c r="AA257" s="232" t="s">
        <v>1646</v>
      </c>
    </row>
    <row r="258" spans="1:27" s="10" customFormat="1" ht="24" customHeight="1">
      <c r="A258" s="233" t="s">
        <v>430</v>
      </c>
      <c r="B258" s="234"/>
      <c r="C258" s="235"/>
      <c r="D258" s="236"/>
      <c r="E258" s="259" t="s">
        <v>43</v>
      </c>
      <c r="F258" s="260" t="str">
        <f t="shared" si="36"/>
        <v/>
      </c>
      <c r="G258" s="261"/>
      <c r="H258" s="234" t="s">
        <v>43</v>
      </c>
      <c r="I258" s="234" t="s">
        <v>43</v>
      </c>
      <c r="J258" s="234" t="s">
        <v>43</v>
      </c>
      <c r="K258" s="234" t="s">
        <v>43</v>
      </c>
      <c r="L258" s="234" t="s">
        <v>43</v>
      </c>
      <c r="M258" s="234"/>
      <c r="N258" s="234"/>
      <c r="O258" s="234"/>
      <c r="P258" s="234"/>
      <c r="Q258" s="239" t="s">
        <v>43</v>
      </c>
      <c r="R258" s="240" t="s">
        <v>43</v>
      </c>
      <c r="S258" s="241"/>
      <c r="T258" s="241"/>
      <c r="U258" s="241"/>
      <c r="V258" s="241"/>
      <c r="W258" s="241" t="str">
        <f t="shared" si="39"/>
        <v/>
      </c>
      <c r="X258" s="242"/>
      <c r="Y258" s="243"/>
      <c r="Z258" s="243"/>
      <c r="AA258" s="759"/>
    </row>
    <row r="259" spans="1:27" ht="24" customHeight="1">
      <c r="A259" s="244">
        <v>1</v>
      </c>
      <c r="B259" s="322" t="s">
        <v>1196</v>
      </c>
      <c r="C259" s="700"/>
      <c r="D259" s="11" t="s">
        <v>1197</v>
      </c>
      <c r="E259" s="246">
        <v>3</v>
      </c>
      <c r="F259" s="221" t="str">
        <f t="shared" si="36"/>
        <v/>
      </c>
      <c r="G259" s="222"/>
      <c r="H259" s="223" t="s">
        <v>43</v>
      </c>
      <c r="I259" s="223">
        <v>7.0999999999999994E-2</v>
      </c>
      <c r="J259" s="223">
        <v>108</v>
      </c>
      <c r="K259" s="223">
        <v>1512</v>
      </c>
      <c r="L259" s="223">
        <v>4536</v>
      </c>
      <c r="M259" s="224">
        <v>732.5</v>
      </c>
      <c r="N259" s="225">
        <v>146.5</v>
      </c>
      <c r="O259" s="226">
        <v>879</v>
      </c>
      <c r="P259" s="227"/>
      <c r="Q259" s="228" t="str">
        <f t="shared" ref="Q259:Q267" si="40">IF(ISERR(IF(O259*G259=0,"",O259*G259))=TRUE,"",IF(O259*G259=0,"",O259*G259))</f>
        <v/>
      </c>
      <c r="R259" s="229" t="s">
        <v>1198</v>
      </c>
      <c r="S259" s="230" t="e">
        <v>#N/A</v>
      </c>
      <c r="T259" s="228" t="s">
        <v>45</v>
      </c>
      <c r="U259" s="228" t="s">
        <v>56</v>
      </c>
      <c r="V259" s="228">
        <f t="shared" ref="V259:V267" si="41">IFERROR(G259*I259,"")</f>
        <v>0</v>
      </c>
      <c r="W259" s="228">
        <f t="shared" si="39"/>
        <v>0</v>
      </c>
      <c r="X259" s="231"/>
      <c r="Y259" s="247" t="s">
        <v>970</v>
      </c>
      <c r="Z259" s="247"/>
      <c r="AA259" s="232" t="s">
        <v>1646</v>
      </c>
    </row>
    <row r="260" spans="1:27" ht="24" customHeight="1">
      <c r="A260" s="244">
        <v>2</v>
      </c>
      <c r="B260" s="322" t="s">
        <v>1200</v>
      </c>
      <c r="C260" s="700"/>
      <c r="D260" s="11" t="s">
        <v>1201</v>
      </c>
      <c r="E260" s="246">
        <v>3</v>
      </c>
      <c r="F260" s="221" t="str">
        <f t="shared" si="36"/>
        <v/>
      </c>
      <c r="G260" s="222"/>
      <c r="H260" s="223" t="s">
        <v>44</v>
      </c>
      <c r="I260" s="223">
        <v>7.0999999999999994E-2</v>
      </c>
      <c r="J260" s="223">
        <v>108</v>
      </c>
      <c r="K260" s="223">
        <v>1512</v>
      </c>
      <c r="L260" s="223">
        <v>4536</v>
      </c>
      <c r="M260" s="224">
        <v>732.5</v>
      </c>
      <c r="N260" s="225">
        <v>146.5</v>
      </c>
      <c r="O260" s="226">
        <v>879</v>
      </c>
      <c r="P260" s="227"/>
      <c r="Q260" s="228" t="str">
        <f t="shared" si="40"/>
        <v/>
      </c>
      <c r="R260" s="229" t="s">
        <v>1202</v>
      </c>
      <c r="S260" s="230" t="s">
        <v>1199</v>
      </c>
      <c r="T260" s="228" t="s">
        <v>45</v>
      </c>
      <c r="U260" s="228" t="s">
        <v>56</v>
      </c>
      <c r="V260" s="228">
        <f t="shared" si="41"/>
        <v>0</v>
      </c>
      <c r="W260" s="228">
        <f t="shared" si="39"/>
        <v>0</v>
      </c>
      <c r="X260" s="231"/>
      <c r="Y260" s="247" t="s">
        <v>970</v>
      </c>
      <c r="Z260" s="247"/>
      <c r="AA260" s="232" t="s">
        <v>1646</v>
      </c>
    </row>
    <row r="261" spans="1:27" ht="24" customHeight="1">
      <c r="A261" s="244">
        <v>3</v>
      </c>
      <c r="B261" s="303" t="s">
        <v>431</v>
      </c>
      <c r="C261" s="700"/>
      <c r="D261" s="219" t="s">
        <v>432</v>
      </c>
      <c r="E261" s="246">
        <v>3</v>
      </c>
      <c r="F261" s="221" t="str">
        <f t="shared" si="36"/>
        <v/>
      </c>
      <c r="G261" s="222"/>
      <c r="H261" s="223" t="s">
        <v>44</v>
      </c>
      <c r="I261" s="223">
        <v>7.0999999999999994E-2</v>
      </c>
      <c r="J261" s="223">
        <v>108</v>
      </c>
      <c r="K261" s="223">
        <v>1512</v>
      </c>
      <c r="L261" s="223">
        <v>4536</v>
      </c>
      <c r="M261" s="224">
        <v>732.5</v>
      </c>
      <c r="N261" s="225">
        <v>146.5</v>
      </c>
      <c r="O261" s="226">
        <v>879</v>
      </c>
      <c r="P261" s="227"/>
      <c r="Q261" s="228" t="str">
        <f t="shared" si="40"/>
        <v/>
      </c>
      <c r="R261" s="229" t="s">
        <v>433</v>
      </c>
      <c r="S261" s="230" t="s">
        <v>434</v>
      </c>
      <c r="T261" s="228" t="s">
        <v>45</v>
      </c>
      <c r="U261" s="228" t="s">
        <v>56</v>
      </c>
      <c r="V261" s="228">
        <f t="shared" si="41"/>
        <v>0</v>
      </c>
      <c r="W261" s="228">
        <f t="shared" si="39"/>
        <v>0</v>
      </c>
      <c r="X261" s="231"/>
      <c r="Y261" s="247" t="s">
        <v>970</v>
      </c>
      <c r="Z261" s="247"/>
      <c r="AA261" s="232" t="s">
        <v>1646</v>
      </c>
    </row>
    <row r="262" spans="1:27" ht="24" customHeight="1">
      <c r="A262" s="244">
        <v>4</v>
      </c>
      <c r="B262" s="303" t="s">
        <v>1203</v>
      </c>
      <c r="C262" s="700"/>
      <c r="D262" s="219" t="s">
        <v>1204</v>
      </c>
      <c r="E262" s="246">
        <v>3</v>
      </c>
      <c r="F262" s="221" t="str">
        <f t="shared" si="36"/>
        <v/>
      </c>
      <c r="G262" s="222"/>
      <c r="H262" s="223" t="s">
        <v>44</v>
      </c>
      <c r="I262" s="223">
        <v>7.0000000000000007E-2</v>
      </c>
      <c r="J262" s="223">
        <v>108</v>
      </c>
      <c r="K262" s="223">
        <v>1512</v>
      </c>
      <c r="L262" s="223">
        <v>4536</v>
      </c>
      <c r="M262" s="224">
        <v>732.5</v>
      </c>
      <c r="N262" s="225">
        <v>146.5</v>
      </c>
      <c r="O262" s="226">
        <v>879</v>
      </c>
      <c r="P262" s="227"/>
      <c r="Q262" s="228" t="str">
        <f t="shared" si="40"/>
        <v/>
      </c>
      <c r="R262" s="229" t="s">
        <v>1205</v>
      </c>
      <c r="S262" s="230" t="s">
        <v>1199</v>
      </c>
      <c r="T262" s="228" t="s">
        <v>45</v>
      </c>
      <c r="U262" s="228" t="s">
        <v>56</v>
      </c>
      <c r="V262" s="228">
        <f t="shared" si="41"/>
        <v>0</v>
      </c>
      <c r="W262" s="228">
        <f t="shared" si="39"/>
        <v>0</v>
      </c>
      <c r="X262" s="231"/>
      <c r="Y262" s="247" t="s">
        <v>970</v>
      </c>
      <c r="Z262" s="247"/>
      <c r="AA262" s="232" t="s">
        <v>1646</v>
      </c>
    </row>
    <row r="263" spans="1:27" ht="24" customHeight="1">
      <c r="A263" s="244">
        <v>5</v>
      </c>
      <c r="B263" s="303" t="s">
        <v>435</v>
      </c>
      <c r="C263" s="700"/>
      <c r="D263" s="219" t="s">
        <v>436</v>
      </c>
      <c r="E263" s="246">
        <v>3</v>
      </c>
      <c r="F263" s="221" t="str">
        <f t="shared" si="36"/>
        <v/>
      </c>
      <c r="G263" s="222"/>
      <c r="H263" s="223" t="s">
        <v>48</v>
      </c>
      <c r="I263" s="223">
        <v>7.0999999999999994E-2</v>
      </c>
      <c r="J263" s="223">
        <v>108</v>
      </c>
      <c r="K263" s="223">
        <v>1512</v>
      </c>
      <c r="L263" s="223">
        <v>4536</v>
      </c>
      <c r="M263" s="224">
        <v>732.5</v>
      </c>
      <c r="N263" s="225">
        <v>146.5</v>
      </c>
      <c r="O263" s="226">
        <v>879</v>
      </c>
      <c r="P263" s="227"/>
      <c r="Q263" s="228" t="str">
        <f t="shared" si="40"/>
        <v/>
      </c>
      <c r="R263" s="229" t="s">
        <v>437</v>
      </c>
      <c r="S263" s="230" t="s">
        <v>434</v>
      </c>
      <c r="T263" s="228" t="s">
        <v>45</v>
      </c>
      <c r="U263" s="228" t="s">
        <v>56</v>
      </c>
      <c r="V263" s="228">
        <f t="shared" si="41"/>
        <v>0</v>
      </c>
      <c r="W263" s="228">
        <f t="shared" si="39"/>
        <v>0</v>
      </c>
      <c r="X263" s="231"/>
      <c r="Y263" s="247" t="s">
        <v>970</v>
      </c>
      <c r="Z263" s="247"/>
      <c r="AA263" s="232" t="s">
        <v>1646</v>
      </c>
    </row>
    <row r="264" spans="1:27" ht="24" customHeight="1">
      <c r="A264" s="244">
        <v>6</v>
      </c>
      <c r="B264" s="303" t="s">
        <v>1206</v>
      </c>
      <c r="C264" s="700"/>
      <c r="D264" s="219" t="s">
        <v>1207</v>
      </c>
      <c r="E264" s="246">
        <v>3</v>
      </c>
      <c r="F264" s="221" t="str">
        <f t="shared" si="36"/>
        <v/>
      </c>
      <c r="G264" s="222"/>
      <c r="H264" s="223" t="s">
        <v>44</v>
      </c>
      <c r="I264" s="223">
        <v>7.0999999999999994E-2</v>
      </c>
      <c r="J264" s="223">
        <v>108</v>
      </c>
      <c r="K264" s="223">
        <v>1512</v>
      </c>
      <c r="L264" s="223">
        <v>4536</v>
      </c>
      <c r="M264" s="224">
        <v>732.5</v>
      </c>
      <c r="N264" s="225">
        <v>146.5</v>
      </c>
      <c r="O264" s="226">
        <v>879</v>
      </c>
      <c r="P264" s="227"/>
      <c r="Q264" s="228" t="str">
        <f t="shared" si="40"/>
        <v/>
      </c>
      <c r="R264" s="229" t="s">
        <v>1208</v>
      </c>
      <c r="S264" s="230" t="s">
        <v>1192</v>
      </c>
      <c r="T264" s="228" t="s">
        <v>45</v>
      </c>
      <c r="U264" s="228" t="s">
        <v>56</v>
      </c>
      <c r="V264" s="228">
        <f t="shared" si="41"/>
        <v>0</v>
      </c>
      <c r="W264" s="228">
        <f t="shared" si="39"/>
        <v>0</v>
      </c>
      <c r="X264" s="231"/>
      <c r="Y264" s="247" t="s">
        <v>970</v>
      </c>
      <c r="Z264" s="247"/>
      <c r="AA264" s="232" t="s">
        <v>1646</v>
      </c>
    </row>
    <row r="265" spans="1:27" ht="24" customHeight="1">
      <c r="A265" s="244">
        <v>7</v>
      </c>
      <c r="B265" s="303" t="s">
        <v>438</v>
      </c>
      <c r="C265" s="329"/>
      <c r="D265" s="219" t="s">
        <v>439</v>
      </c>
      <c r="E265" s="246">
        <v>3</v>
      </c>
      <c r="F265" s="221" t="str">
        <f t="shared" si="36"/>
        <v/>
      </c>
      <c r="G265" s="222"/>
      <c r="H265" s="223" t="s">
        <v>48</v>
      </c>
      <c r="I265" s="223">
        <v>7.0000000000000007E-2</v>
      </c>
      <c r="J265" s="223">
        <v>108</v>
      </c>
      <c r="K265" s="223">
        <v>1512</v>
      </c>
      <c r="L265" s="223">
        <v>4536</v>
      </c>
      <c r="M265" s="224">
        <v>732.5</v>
      </c>
      <c r="N265" s="225">
        <v>146.5</v>
      </c>
      <c r="O265" s="226">
        <v>879</v>
      </c>
      <c r="P265" s="227"/>
      <c r="Q265" s="228" t="str">
        <f t="shared" si="40"/>
        <v/>
      </c>
      <c r="R265" s="229" t="s">
        <v>440</v>
      </c>
      <c r="S265" s="230" t="s">
        <v>441</v>
      </c>
      <c r="T265" s="228" t="s">
        <v>45</v>
      </c>
      <c r="U265" s="228" t="s">
        <v>56</v>
      </c>
      <c r="V265" s="228">
        <f t="shared" si="41"/>
        <v>0</v>
      </c>
      <c r="W265" s="228">
        <f t="shared" si="39"/>
        <v>0</v>
      </c>
      <c r="X265" s="231"/>
      <c r="Y265" s="247" t="s">
        <v>970</v>
      </c>
      <c r="Z265" s="247"/>
      <c r="AA265" s="232" t="s">
        <v>1646</v>
      </c>
    </row>
    <row r="266" spans="1:27" ht="24" customHeight="1">
      <c r="A266" s="244">
        <v>8</v>
      </c>
      <c r="B266" s="280" t="s">
        <v>1167</v>
      </c>
      <c r="C266" s="329"/>
      <c r="D266" s="219" t="s">
        <v>1168</v>
      </c>
      <c r="E266" s="246">
        <v>3</v>
      </c>
      <c r="F266" s="221" t="str">
        <f t="shared" si="36"/>
        <v/>
      </c>
      <c r="G266" s="222"/>
      <c r="H266" s="223" t="s">
        <v>47</v>
      </c>
      <c r="I266" s="223">
        <v>7.0999999999999994E-2</v>
      </c>
      <c r="J266" s="223">
        <v>108</v>
      </c>
      <c r="K266" s="223">
        <v>1512</v>
      </c>
      <c r="L266" s="223">
        <v>4536</v>
      </c>
      <c r="M266" s="224">
        <v>732.5</v>
      </c>
      <c r="N266" s="225">
        <v>146.5</v>
      </c>
      <c r="O266" s="226">
        <v>879</v>
      </c>
      <c r="P266" s="227"/>
      <c r="Q266" s="228" t="str">
        <f t="shared" si="40"/>
        <v/>
      </c>
      <c r="R266" s="229" t="s">
        <v>1169</v>
      </c>
      <c r="S266" s="230" t="s">
        <v>441</v>
      </c>
      <c r="T266" s="228" t="s">
        <v>45</v>
      </c>
      <c r="U266" s="228" t="s">
        <v>56</v>
      </c>
      <c r="V266" s="228">
        <f t="shared" si="41"/>
        <v>0</v>
      </c>
      <c r="W266" s="228">
        <f t="shared" si="39"/>
        <v>0</v>
      </c>
      <c r="X266" s="231"/>
      <c r="Y266" s="247" t="s">
        <v>970</v>
      </c>
      <c r="Z266" s="247"/>
      <c r="AA266" s="232" t="s">
        <v>1646</v>
      </c>
    </row>
    <row r="267" spans="1:27" ht="24" customHeight="1">
      <c r="A267" s="244">
        <v>9</v>
      </c>
      <c r="B267" s="330" t="s">
        <v>442</v>
      </c>
      <c r="C267" s="329"/>
      <c r="D267" s="219" t="s">
        <v>443</v>
      </c>
      <c r="E267" s="246">
        <v>3</v>
      </c>
      <c r="F267" s="221" t="str">
        <f t="shared" si="36"/>
        <v/>
      </c>
      <c r="G267" s="222"/>
      <c r="H267" s="223" t="s">
        <v>47</v>
      </c>
      <c r="I267" s="223">
        <v>7.0999999999999994E-2</v>
      </c>
      <c r="J267" s="223">
        <v>108</v>
      </c>
      <c r="K267" s="223">
        <v>1512</v>
      </c>
      <c r="L267" s="223">
        <v>4536</v>
      </c>
      <c r="M267" s="224">
        <v>732.5</v>
      </c>
      <c r="N267" s="225">
        <v>146.5</v>
      </c>
      <c r="O267" s="226">
        <v>879</v>
      </c>
      <c r="P267" s="227"/>
      <c r="Q267" s="228" t="str">
        <f t="shared" si="40"/>
        <v/>
      </c>
      <c r="R267" s="229" t="s">
        <v>444</v>
      </c>
      <c r="S267" s="230" t="s">
        <v>434</v>
      </c>
      <c r="T267" s="228" t="s">
        <v>45</v>
      </c>
      <c r="U267" s="228" t="s">
        <v>56</v>
      </c>
      <c r="V267" s="228">
        <f t="shared" si="41"/>
        <v>0</v>
      </c>
      <c r="W267" s="228">
        <f t="shared" si="39"/>
        <v>0</v>
      </c>
      <c r="X267" s="231"/>
      <c r="Y267" s="247" t="s">
        <v>970</v>
      </c>
      <c r="Z267" s="247"/>
      <c r="AA267" s="232" t="s">
        <v>1646</v>
      </c>
    </row>
    <row r="268" spans="1:27" s="10" customFormat="1" ht="24" customHeight="1">
      <c r="A268" s="233" t="s">
        <v>445</v>
      </c>
      <c r="B268" s="234"/>
      <c r="C268" s="235"/>
      <c r="D268" s="236"/>
      <c r="E268" s="259" t="s">
        <v>43</v>
      </c>
      <c r="F268" s="260" t="str">
        <f t="shared" si="36"/>
        <v/>
      </c>
      <c r="G268" s="261"/>
      <c r="H268" s="234" t="s">
        <v>43</v>
      </c>
      <c r="I268" s="234" t="s">
        <v>43</v>
      </c>
      <c r="J268" s="234" t="s">
        <v>43</v>
      </c>
      <c r="K268" s="234" t="s">
        <v>43</v>
      </c>
      <c r="L268" s="234" t="s">
        <v>43</v>
      </c>
      <c r="M268" s="234"/>
      <c r="N268" s="234"/>
      <c r="O268" s="234"/>
      <c r="P268" s="234"/>
      <c r="Q268" s="239" t="s">
        <v>43</v>
      </c>
      <c r="R268" s="240" t="s">
        <v>43</v>
      </c>
      <c r="S268" s="241"/>
      <c r="T268" s="241"/>
      <c r="U268" s="241"/>
      <c r="V268" s="241"/>
      <c r="W268" s="241" t="str">
        <f t="shared" si="39"/>
        <v/>
      </c>
      <c r="X268" s="242"/>
      <c r="Y268" s="243"/>
      <c r="Z268" s="243"/>
      <c r="AA268" s="759"/>
    </row>
    <row r="269" spans="1:27" ht="24" customHeight="1">
      <c r="A269" s="244">
        <v>1</v>
      </c>
      <c r="B269" s="245" t="s">
        <v>446</v>
      </c>
      <c r="C269" s="251"/>
      <c r="D269" s="219" t="s">
        <v>447</v>
      </c>
      <c r="E269" s="246">
        <v>3</v>
      </c>
      <c r="F269" s="221" t="str">
        <f t="shared" si="36"/>
        <v/>
      </c>
      <c r="G269" s="222"/>
      <c r="H269" s="223" t="s">
        <v>44</v>
      </c>
      <c r="I269" s="223">
        <v>7.0000000000000007E-2</v>
      </c>
      <c r="J269" s="223">
        <v>108</v>
      </c>
      <c r="K269" s="223">
        <v>1512</v>
      </c>
      <c r="L269" s="223">
        <v>4536</v>
      </c>
      <c r="M269" s="224">
        <v>870</v>
      </c>
      <c r="N269" s="225">
        <v>174</v>
      </c>
      <c r="O269" s="226">
        <v>1044</v>
      </c>
      <c r="P269" s="227"/>
      <c r="Q269" s="228" t="str">
        <f t="shared" ref="Q269:Q270" si="42">IF(ISERR(IF(O269*G269=0,"",O269*G269))=TRUE,"",IF(O269*G269=0,"",O269*G269))</f>
        <v/>
      </c>
      <c r="R269" s="229" t="s">
        <v>448</v>
      </c>
      <c r="S269" s="230" t="s">
        <v>449</v>
      </c>
      <c r="T269" s="228" t="s">
        <v>45</v>
      </c>
      <c r="U269" s="228" t="s">
        <v>56</v>
      </c>
      <c r="V269" s="228">
        <f t="shared" ref="V269:V270" si="43">IFERROR(G269*I269,"")</f>
        <v>0</v>
      </c>
      <c r="W269" s="228">
        <f t="shared" si="39"/>
        <v>0</v>
      </c>
      <c r="X269" s="231"/>
      <c r="Y269" s="247" t="s">
        <v>970</v>
      </c>
      <c r="Z269" s="247"/>
      <c r="AA269" s="232" t="s">
        <v>1646</v>
      </c>
    </row>
    <row r="270" spans="1:27" ht="24" customHeight="1">
      <c r="A270" s="244">
        <v>2</v>
      </c>
      <c r="B270" s="245" t="s">
        <v>450</v>
      </c>
      <c r="C270" s="251"/>
      <c r="D270" s="219" t="s">
        <v>451</v>
      </c>
      <c r="E270" s="246">
        <v>3</v>
      </c>
      <c r="F270" s="221" t="str">
        <f t="shared" si="36"/>
        <v/>
      </c>
      <c r="G270" s="222"/>
      <c r="H270" s="223" t="s">
        <v>44</v>
      </c>
      <c r="I270" s="223">
        <v>7.0999999999999994E-2</v>
      </c>
      <c r="J270" s="223">
        <v>108</v>
      </c>
      <c r="K270" s="223">
        <v>1512</v>
      </c>
      <c r="L270" s="223">
        <v>4536</v>
      </c>
      <c r="M270" s="224">
        <v>870</v>
      </c>
      <c r="N270" s="225">
        <v>174</v>
      </c>
      <c r="O270" s="226">
        <v>1044</v>
      </c>
      <c r="P270" s="227"/>
      <c r="Q270" s="228" t="str">
        <f t="shared" si="42"/>
        <v/>
      </c>
      <c r="R270" s="229" t="s">
        <v>452</v>
      </c>
      <c r="S270" s="230" t="s">
        <v>449</v>
      </c>
      <c r="T270" s="228" t="s">
        <v>45</v>
      </c>
      <c r="U270" s="228" t="s">
        <v>56</v>
      </c>
      <c r="V270" s="228">
        <f t="shared" si="43"/>
        <v>0</v>
      </c>
      <c r="W270" s="228">
        <f t="shared" si="39"/>
        <v>0</v>
      </c>
      <c r="X270" s="231"/>
      <c r="Y270" s="247" t="s">
        <v>970</v>
      </c>
      <c r="Z270" s="247"/>
      <c r="AA270" s="232" t="s">
        <v>1646</v>
      </c>
    </row>
    <row r="271" spans="1:27" s="10" customFormat="1" ht="24" customHeight="1">
      <c r="A271" s="233" t="s">
        <v>453</v>
      </c>
      <c r="B271" s="234"/>
      <c r="C271" s="235"/>
      <c r="D271" s="236"/>
      <c r="E271" s="237"/>
      <c r="F271" s="236"/>
      <c r="G271" s="238"/>
      <c r="H271" s="236"/>
      <c r="I271" s="236"/>
      <c r="J271" s="236"/>
      <c r="K271" s="236"/>
      <c r="L271" s="236"/>
      <c r="M271" s="236"/>
      <c r="N271" s="236"/>
      <c r="O271" s="236"/>
      <c r="P271" s="234"/>
      <c r="Q271" s="239" t="s">
        <v>43</v>
      </c>
      <c r="R271" s="240" t="s">
        <v>43</v>
      </c>
      <c r="S271" s="241"/>
      <c r="T271" s="241"/>
      <c r="U271" s="241"/>
      <c r="V271" s="241"/>
      <c r="W271" s="241" t="str">
        <f t="shared" si="39"/>
        <v/>
      </c>
      <c r="X271" s="242"/>
      <c r="Y271" s="243"/>
      <c r="Z271" s="243"/>
      <c r="AA271" s="759"/>
    </row>
    <row r="272" spans="1:27" ht="24" customHeight="1">
      <c r="A272" s="244">
        <f>IF(ISERR(A271+1)=TRUE,1,A271+1)</f>
        <v>1</v>
      </c>
      <c r="B272" s="280" t="s">
        <v>454</v>
      </c>
      <c r="C272" s="249"/>
      <c r="D272" s="219" t="s">
        <v>455</v>
      </c>
      <c r="E272" s="246">
        <v>3</v>
      </c>
      <c r="F272" s="221" t="str">
        <f t="shared" ref="F272:F274" si="44">IF(ISERROR(IF(G272/E272=0,"",G272/E272))=TRUE,"",IF(G272/E272=0,"",G272/E272))</f>
        <v/>
      </c>
      <c r="G272" s="222"/>
      <c r="H272" s="223" t="s">
        <v>44</v>
      </c>
      <c r="I272" s="223">
        <v>7.0999999999999994E-2</v>
      </c>
      <c r="J272" s="223">
        <v>108</v>
      </c>
      <c r="K272" s="223">
        <v>1512</v>
      </c>
      <c r="L272" s="223">
        <v>4536</v>
      </c>
      <c r="M272" s="224">
        <v>870</v>
      </c>
      <c r="N272" s="225">
        <v>174</v>
      </c>
      <c r="O272" s="226">
        <v>1044</v>
      </c>
      <c r="P272" s="227"/>
      <c r="Q272" s="228" t="str">
        <f t="shared" ref="Q272:Q274" si="45">IF(ISERR(IF(O272*G272=0,"",O272*G272))=TRUE,"",IF(O272*G272=0,"",O272*G272))</f>
        <v/>
      </c>
      <c r="R272" s="229" t="s">
        <v>456</v>
      </c>
      <c r="S272" s="230" t="s">
        <v>457</v>
      </c>
      <c r="T272" s="228" t="s">
        <v>45</v>
      </c>
      <c r="U272" s="228" t="s">
        <v>56</v>
      </c>
      <c r="V272" s="228">
        <f t="shared" ref="V272:V274" si="46">IFERROR(G272*I272,"")</f>
        <v>0</v>
      </c>
      <c r="W272" s="228">
        <f t="shared" si="39"/>
        <v>0</v>
      </c>
      <c r="X272" s="231"/>
      <c r="Y272" s="247" t="s">
        <v>970</v>
      </c>
      <c r="Z272" s="247"/>
      <c r="AA272" s="232" t="s">
        <v>1646</v>
      </c>
    </row>
    <row r="273" spans="1:27" ht="24" customHeight="1">
      <c r="A273" s="244">
        <f>IF(ISERR(A272+1)=TRUE,1,A272+1)</f>
        <v>2</v>
      </c>
      <c r="B273" s="280" t="s">
        <v>458</v>
      </c>
      <c r="C273" s="249"/>
      <c r="D273" s="219" t="s">
        <v>459</v>
      </c>
      <c r="E273" s="246">
        <v>3</v>
      </c>
      <c r="F273" s="221" t="str">
        <f t="shared" si="44"/>
        <v/>
      </c>
      <c r="G273" s="222"/>
      <c r="H273" s="223" t="s">
        <v>44</v>
      </c>
      <c r="I273" s="223">
        <v>7.0999999999999994E-2</v>
      </c>
      <c r="J273" s="223">
        <v>108</v>
      </c>
      <c r="K273" s="223">
        <v>1512</v>
      </c>
      <c r="L273" s="223">
        <v>4536</v>
      </c>
      <c r="M273" s="224">
        <v>870</v>
      </c>
      <c r="N273" s="225">
        <v>174</v>
      </c>
      <c r="O273" s="226">
        <v>1044</v>
      </c>
      <c r="P273" s="227"/>
      <c r="Q273" s="228" t="str">
        <f t="shared" si="45"/>
        <v/>
      </c>
      <c r="R273" s="229" t="s">
        <v>460</v>
      </c>
      <c r="S273" s="230" t="s">
        <v>457</v>
      </c>
      <c r="T273" s="228" t="s">
        <v>45</v>
      </c>
      <c r="U273" s="228" t="s">
        <v>56</v>
      </c>
      <c r="V273" s="228">
        <f t="shared" si="46"/>
        <v>0</v>
      </c>
      <c r="W273" s="228">
        <f t="shared" si="39"/>
        <v>0</v>
      </c>
      <c r="X273" s="231"/>
      <c r="Y273" s="247" t="s">
        <v>970</v>
      </c>
      <c r="Z273" s="247"/>
      <c r="AA273" s="232" t="s">
        <v>1646</v>
      </c>
    </row>
    <row r="274" spans="1:27" ht="24" customHeight="1">
      <c r="A274" s="244">
        <f>IF(ISERR(A273+1)=TRUE,1,A273+1)</f>
        <v>3</v>
      </c>
      <c r="B274" s="280" t="s">
        <v>461</v>
      </c>
      <c r="C274" s="249"/>
      <c r="D274" s="219" t="s">
        <v>462</v>
      </c>
      <c r="E274" s="246">
        <v>3</v>
      </c>
      <c r="F274" s="221" t="str">
        <f t="shared" si="44"/>
        <v/>
      </c>
      <c r="G274" s="222"/>
      <c r="H274" s="223" t="s">
        <v>44</v>
      </c>
      <c r="I274" s="223">
        <v>7.0000000000000007E-2</v>
      </c>
      <c r="J274" s="223">
        <v>108</v>
      </c>
      <c r="K274" s="223">
        <v>1512</v>
      </c>
      <c r="L274" s="223">
        <v>4536</v>
      </c>
      <c r="M274" s="224">
        <v>870</v>
      </c>
      <c r="N274" s="225">
        <v>174</v>
      </c>
      <c r="O274" s="226">
        <v>1044</v>
      </c>
      <c r="P274" s="227"/>
      <c r="Q274" s="228" t="str">
        <f t="shared" si="45"/>
        <v/>
      </c>
      <c r="R274" s="229" t="s">
        <v>463</v>
      </c>
      <c r="S274" s="230" t="s">
        <v>457</v>
      </c>
      <c r="T274" s="228" t="s">
        <v>45</v>
      </c>
      <c r="U274" s="228" t="s">
        <v>56</v>
      </c>
      <c r="V274" s="228">
        <f t="shared" si="46"/>
        <v>0</v>
      </c>
      <c r="W274" s="228">
        <f t="shared" si="39"/>
        <v>0</v>
      </c>
      <c r="X274" s="231"/>
      <c r="Y274" s="247" t="s">
        <v>970</v>
      </c>
      <c r="Z274" s="247"/>
      <c r="AA274" s="232" t="s">
        <v>1646</v>
      </c>
    </row>
    <row r="275" spans="1:27" s="10" customFormat="1" ht="24" customHeight="1">
      <c r="A275" s="258" t="s">
        <v>464</v>
      </c>
      <c r="B275" s="234"/>
      <c r="C275" s="235"/>
      <c r="D275" s="236"/>
      <c r="E275" s="259" t="s">
        <v>43</v>
      </c>
      <c r="F275" s="260" t="str">
        <f t="shared" si="36"/>
        <v/>
      </c>
      <c r="G275" s="261"/>
      <c r="H275" s="234" t="s">
        <v>43</v>
      </c>
      <c r="I275" s="234" t="s">
        <v>43</v>
      </c>
      <c r="J275" s="234" t="s">
        <v>43</v>
      </c>
      <c r="K275" s="234" t="s">
        <v>43</v>
      </c>
      <c r="L275" s="234" t="s">
        <v>43</v>
      </c>
      <c r="M275" s="234"/>
      <c r="N275" s="234"/>
      <c r="O275" s="234"/>
      <c r="P275" s="234"/>
      <c r="Q275" s="239" t="s">
        <v>43</v>
      </c>
      <c r="R275" s="240" t="s">
        <v>43</v>
      </c>
      <c r="S275" s="241"/>
      <c r="T275" s="241"/>
      <c r="U275" s="241"/>
      <c r="V275" s="241"/>
      <c r="W275" s="241" t="str">
        <f t="shared" si="39"/>
        <v/>
      </c>
      <c r="X275" s="242"/>
      <c r="Y275" s="243"/>
      <c r="Z275" s="243"/>
      <c r="AA275" s="759"/>
    </row>
    <row r="276" spans="1:27" ht="24" customHeight="1">
      <c r="A276" s="257">
        <f>IF(ISERR(A275+1)=TRUE,1,A275+1)</f>
        <v>1</v>
      </c>
      <c r="B276" s="331" t="s">
        <v>465</v>
      </c>
      <c r="C276" s="329"/>
      <c r="D276" s="219" t="s">
        <v>466</v>
      </c>
      <c r="E276" s="246">
        <v>6</v>
      </c>
      <c r="F276" s="221" t="str">
        <f t="shared" si="36"/>
        <v/>
      </c>
      <c r="G276" s="222"/>
      <c r="H276" s="223" t="s">
        <v>48</v>
      </c>
      <c r="I276" s="223">
        <v>1.0720000000000001</v>
      </c>
      <c r="J276" s="223">
        <v>6</v>
      </c>
      <c r="K276" s="223">
        <v>150</v>
      </c>
      <c r="L276" s="223">
        <v>450</v>
      </c>
      <c r="M276" s="224">
        <v>958.33333333333326</v>
      </c>
      <c r="N276" s="225">
        <v>191.66666666666669</v>
      </c>
      <c r="O276" s="226">
        <v>1150</v>
      </c>
      <c r="P276" s="332"/>
      <c r="Q276" s="228" t="str">
        <f t="shared" ref="Q276:Q279" si="47">IF(ISERR(IF(O276*G276=0,"",O276*G276))=TRUE,"",IF(O276*G276=0,"",O276*G276))</f>
        <v/>
      </c>
      <c r="R276" s="229" t="s">
        <v>467</v>
      </c>
      <c r="S276" s="230" t="s">
        <v>468</v>
      </c>
      <c r="T276" s="228" t="s">
        <v>45</v>
      </c>
      <c r="U276" s="228"/>
      <c r="V276" s="228">
        <f t="shared" ref="V276:V279" si="48">IFERROR(G276*I276,"")</f>
        <v>0</v>
      </c>
      <c r="W276" s="228">
        <f t="shared" si="39"/>
        <v>0</v>
      </c>
      <c r="X276" s="231"/>
      <c r="Y276" s="247" t="s">
        <v>970</v>
      </c>
      <c r="Z276" s="247"/>
      <c r="AA276" s="232" t="s">
        <v>1646</v>
      </c>
    </row>
    <row r="277" spans="1:27" ht="24" customHeight="1">
      <c r="A277" s="244">
        <f>IF(ISERR(A276+1)=TRUE,1,A276+1)</f>
        <v>2</v>
      </c>
      <c r="B277" s="331" t="s">
        <v>469</v>
      </c>
      <c r="C277" s="249"/>
      <c r="D277" s="219" t="s">
        <v>470</v>
      </c>
      <c r="E277" s="246">
        <v>6</v>
      </c>
      <c r="F277" s="221" t="str">
        <f t="shared" si="36"/>
        <v/>
      </c>
      <c r="G277" s="222"/>
      <c r="H277" s="223" t="s">
        <v>48</v>
      </c>
      <c r="I277" s="223">
        <v>1.0720000000000001</v>
      </c>
      <c r="J277" s="223">
        <v>6</v>
      </c>
      <c r="K277" s="223">
        <v>150</v>
      </c>
      <c r="L277" s="223">
        <v>450</v>
      </c>
      <c r="M277" s="224">
        <v>958.33333333333326</v>
      </c>
      <c r="N277" s="225">
        <v>191.66666666666669</v>
      </c>
      <c r="O277" s="226">
        <v>1150</v>
      </c>
      <c r="P277" s="332"/>
      <c r="Q277" s="228" t="str">
        <f t="shared" si="47"/>
        <v/>
      </c>
      <c r="R277" s="229" t="s">
        <v>471</v>
      </c>
      <c r="S277" s="230" t="s">
        <v>472</v>
      </c>
      <c r="T277" s="228" t="s">
        <v>45</v>
      </c>
      <c r="U277" s="228"/>
      <c r="V277" s="228">
        <f t="shared" si="48"/>
        <v>0</v>
      </c>
      <c r="W277" s="228">
        <f t="shared" si="39"/>
        <v>0</v>
      </c>
      <c r="X277" s="231"/>
      <c r="Y277" s="247" t="s">
        <v>970</v>
      </c>
      <c r="Z277" s="247"/>
      <c r="AA277" s="232" t="s">
        <v>1646</v>
      </c>
    </row>
    <row r="278" spans="1:27" ht="24" customHeight="1">
      <c r="A278" s="244">
        <f>IF(ISERR(A277+1)=TRUE,1,A277+1)</f>
        <v>3</v>
      </c>
      <c r="B278" s="331" t="s">
        <v>473</v>
      </c>
      <c r="C278" s="249"/>
      <c r="D278" s="219" t="s">
        <v>474</v>
      </c>
      <c r="E278" s="246">
        <v>6</v>
      </c>
      <c r="F278" s="221" t="str">
        <f t="shared" si="36"/>
        <v/>
      </c>
      <c r="G278" s="222"/>
      <c r="H278" s="223" t="s">
        <v>48</v>
      </c>
      <c r="I278" s="223">
        <v>1.0720000000000001</v>
      </c>
      <c r="J278" s="223">
        <v>6</v>
      </c>
      <c r="K278" s="223">
        <v>150</v>
      </c>
      <c r="L278" s="223">
        <v>450</v>
      </c>
      <c r="M278" s="224">
        <v>958.33333333333326</v>
      </c>
      <c r="N278" s="225">
        <v>191.66666666666669</v>
      </c>
      <c r="O278" s="226">
        <v>1150</v>
      </c>
      <c r="P278" s="226"/>
      <c r="Q278" s="228" t="str">
        <f t="shared" si="47"/>
        <v/>
      </c>
      <c r="R278" s="229" t="s">
        <v>475</v>
      </c>
      <c r="S278" s="230" t="s">
        <v>472</v>
      </c>
      <c r="T278" s="228" t="s">
        <v>45</v>
      </c>
      <c r="U278" s="228"/>
      <c r="V278" s="228">
        <f t="shared" si="48"/>
        <v>0</v>
      </c>
      <c r="W278" s="228">
        <f t="shared" si="39"/>
        <v>0</v>
      </c>
      <c r="X278" s="231"/>
      <c r="Y278" s="247" t="s">
        <v>970</v>
      </c>
      <c r="Z278" s="247"/>
      <c r="AA278" s="232" t="s">
        <v>1646</v>
      </c>
    </row>
    <row r="279" spans="1:27" ht="24" customHeight="1">
      <c r="A279" s="264">
        <f>IF(ISERR(A278+1)=TRUE,1,A278+1)</f>
        <v>4</v>
      </c>
      <c r="B279" s="331" t="s">
        <v>476</v>
      </c>
      <c r="C279" s="249"/>
      <c r="D279" s="219" t="s">
        <v>477</v>
      </c>
      <c r="E279" s="246">
        <v>6</v>
      </c>
      <c r="F279" s="221" t="str">
        <f t="shared" si="36"/>
        <v/>
      </c>
      <c r="G279" s="222"/>
      <c r="H279" s="223" t="s">
        <v>48</v>
      </c>
      <c r="I279" s="223">
        <v>1.0720000000000001</v>
      </c>
      <c r="J279" s="223">
        <v>6</v>
      </c>
      <c r="K279" s="223">
        <v>150</v>
      </c>
      <c r="L279" s="223">
        <v>450</v>
      </c>
      <c r="M279" s="224">
        <v>958.33333333333326</v>
      </c>
      <c r="N279" s="225">
        <v>191.66666666666669</v>
      </c>
      <c r="O279" s="226">
        <v>1150</v>
      </c>
      <c r="P279" s="226"/>
      <c r="Q279" s="228" t="str">
        <f t="shared" si="47"/>
        <v/>
      </c>
      <c r="R279" s="229" t="s">
        <v>478</v>
      </c>
      <c r="S279" s="230" t="s">
        <v>472</v>
      </c>
      <c r="T279" s="228" t="s">
        <v>45</v>
      </c>
      <c r="U279" s="228"/>
      <c r="V279" s="228">
        <f t="shared" si="48"/>
        <v>0</v>
      </c>
      <c r="W279" s="228">
        <f t="shared" si="39"/>
        <v>0</v>
      </c>
      <c r="X279" s="231"/>
      <c r="Y279" s="247" t="s">
        <v>970</v>
      </c>
      <c r="Z279" s="247"/>
      <c r="AA279" s="232" t="s">
        <v>1646</v>
      </c>
    </row>
    <row r="280" spans="1:27" ht="24" customHeight="1">
      <c r="A280" s="333" t="s">
        <v>479</v>
      </c>
      <c r="B280" s="334"/>
      <c r="C280" s="335"/>
      <c r="D280" s="336"/>
      <c r="E280" s="337"/>
      <c r="F280" s="336"/>
      <c r="G280" s="338"/>
      <c r="H280" s="336"/>
      <c r="I280" s="336"/>
      <c r="J280" s="336"/>
      <c r="K280" s="336"/>
      <c r="L280" s="339" t="s">
        <v>43</v>
      </c>
      <c r="M280" s="339"/>
      <c r="N280" s="339"/>
      <c r="O280" s="339"/>
      <c r="P280" s="339"/>
      <c r="Q280" s="340" t="s">
        <v>43</v>
      </c>
      <c r="R280" s="341" t="s">
        <v>43</v>
      </c>
      <c r="S280" s="342"/>
      <c r="T280" s="342"/>
      <c r="U280" s="342"/>
      <c r="V280" s="342"/>
      <c r="W280" s="342" t="str">
        <f t="shared" si="39"/>
        <v/>
      </c>
      <c r="X280" s="343"/>
      <c r="Y280" s="344"/>
      <c r="Z280" s="344"/>
      <c r="AA280" s="824"/>
    </row>
    <row r="281" spans="1:27" ht="24" customHeight="1">
      <c r="A281" s="345">
        <v>1</v>
      </c>
      <c r="B281" s="248" t="s">
        <v>1791</v>
      </c>
      <c r="C281" s="346"/>
      <c r="D281" s="347" t="s">
        <v>480</v>
      </c>
      <c r="E281" s="348">
        <v>3</v>
      </c>
      <c r="F281" s="221" t="str">
        <f t="shared" ref="F281:F344" si="49">IF(ISERROR(IF(G281/E281=0,"",G281/E281))=TRUE,"",IF(G281/E281=0,"",G281/E281))</f>
        <v/>
      </c>
      <c r="G281" s="349"/>
      <c r="H281" s="223" t="s">
        <v>44</v>
      </c>
      <c r="I281" s="223">
        <v>6.9000000000000006E-2</v>
      </c>
      <c r="J281" s="223">
        <v>108</v>
      </c>
      <c r="K281" s="223">
        <v>1512</v>
      </c>
      <c r="L281" s="223">
        <v>4536</v>
      </c>
      <c r="M281" s="224">
        <v>710.83333333333337</v>
      </c>
      <c r="N281" s="225">
        <v>142.16666666666666</v>
      </c>
      <c r="O281" s="226">
        <v>853</v>
      </c>
      <c r="P281" s="350"/>
      <c r="Q281" s="228" t="str">
        <f t="shared" ref="Q281:Q344" si="50">IF(ISERR(IF(O281*G281=0,"",O281*G281))=TRUE,"",IF(O281*G281=0,"",O281*G281))</f>
        <v/>
      </c>
      <c r="R281" s="229" t="s">
        <v>481</v>
      </c>
      <c r="S281" s="230" t="s">
        <v>482</v>
      </c>
      <c r="T281" s="228" t="s">
        <v>45</v>
      </c>
      <c r="U281" s="228" t="s">
        <v>58</v>
      </c>
      <c r="V281" s="228">
        <f t="shared" ref="V281:V344" si="51">IFERROR(G281*I281,"")</f>
        <v>0</v>
      </c>
      <c r="W281" s="228">
        <f t="shared" si="39"/>
        <v>0</v>
      </c>
      <c r="X281" s="231"/>
      <c r="Y281" s="247" t="s">
        <v>970</v>
      </c>
      <c r="Z281" s="351"/>
      <c r="AA281" s="232" t="s">
        <v>1646</v>
      </c>
    </row>
    <row r="282" spans="1:27" ht="24" customHeight="1">
      <c r="A282" s="345">
        <v>2</v>
      </c>
      <c r="B282" s="248" t="s">
        <v>1792</v>
      </c>
      <c r="C282" s="346"/>
      <c r="D282" s="347" t="s">
        <v>483</v>
      </c>
      <c r="E282" s="348">
        <v>3</v>
      </c>
      <c r="F282" s="221" t="str">
        <f t="shared" si="49"/>
        <v/>
      </c>
      <c r="G282" s="349"/>
      <c r="H282" s="223" t="s">
        <v>44</v>
      </c>
      <c r="I282" s="223">
        <v>6.9000000000000006E-2</v>
      </c>
      <c r="J282" s="223">
        <v>108</v>
      </c>
      <c r="K282" s="223">
        <v>1512</v>
      </c>
      <c r="L282" s="223">
        <v>4536</v>
      </c>
      <c r="M282" s="224">
        <v>710.83333333333337</v>
      </c>
      <c r="N282" s="225">
        <v>142.16666666666666</v>
      </c>
      <c r="O282" s="226">
        <v>853</v>
      </c>
      <c r="P282" s="350"/>
      <c r="Q282" s="228" t="str">
        <f t="shared" si="50"/>
        <v/>
      </c>
      <c r="R282" s="229" t="s">
        <v>484</v>
      </c>
      <c r="S282" s="230" t="s">
        <v>482</v>
      </c>
      <c r="T282" s="228" t="s">
        <v>45</v>
      </c>
      <c r="U282" s="228" t="s">
        <v>58</v>
      </c>
      <c r="V282" s="228">
        <f t="shared" si="51"/>
        <v>0</v>
      </c>
      <c r="W282" s="228">
        <f t="shared" si="39"/>
        <v>0</v>
      </c>
      <c r="X282" s="231"/>
      <c r="Y282" s="247" t="s">
        <v>970</v>
      </c>
      <c r="Z282" s="351"/>
      <c r="AA282" s="232" t="s">
        <v>1646</v>
      </c>
    </row>
    <row r="283" spans="1:27" ht="24" customHeight="1">
      <c r="A283" s="345">
        <v>3</v>
      </c>
      <c r="B283" s="248" t="s">
        <v>1793</v>
      </c>
      <c r="C283" s="346"/>
      <c r="D283" s="347" t="s">
        <v>485</v>
      </c>
      <c r="E283" s="348">
        <v>3</v>
      </c>
      <c r="F283" s="221" t="str">
        <f t="shared" si="49"/>
        <v/>
      </c>
      <c r="G283" s="349"/>
      <c r="H283" s="223" t="s">
        <v>44</v>
      </c>
      <c r="I283" s="223">
        <v>6.9000000000000006E-2</v>
      </c>
      <c r="J283" s="223">
        <v>108</v>
      </c>
      <c r="K283" s="223">
        <v>1512</v>
      </c>
      <c r="L283" s="223">
        <v>4536</v>
      </c>
      <c r="M283" s="224">
        <v>710.83333333333337</v>
      </c>
      <c r="N283" s="225">
        <v>142.16666666666666</v>
      </c>
      <c r="O283" s="226">
        <v>853</v>
      </c>
      <c r="P283" s="350"/>
      <c r="Q283" s="228" t="str">
        <f t="shared" si="50"/>
        <v/>
      </c>
      <c r="R283" s="229" t="s">
        <v>486</v>
      </c>
      <c r="S283" s="230" t="s">
        <v>482</v>
      </c>
      <c r="T283" s="228" t="s">
        <v>45</v>
      </c>
      <c r="U283" s="228" t="s">
        <v>58</v>
      </c>
      <c r="V283" s="228">
        <f t="shared" si="51"/>
        <v>0</v>
      </c>
      <c r="W283" s="228">
        <f t="shared" si="39"/>
        <v>0</v>
      </c>
      <c r="X283" s="231"/>
      <c r="Y283" s="247" t="s">
        <v>970</v>
      </c>
      <c r="Z283" s="351"/>
      <c r="AA283" s="232" t="s">
        <v>1646</v>
      </c>
    </row>
    <row r="284" spans="1:27" ht="24" customHeight="1">
      <c r="A284" s="345">
        <v>4</v>
      </c>
      <c r="B284" s="248" t="s">
        <v>1794</v>
      </c>
      <c r="C284" s="346"/>
      <c r="D284" s="347" t="s">
        <v>487</v>
      </c>
      <c r="E284" s="348">
        <v>3</v>
      </c>
      <c r="F284" s="221" t="str">
        <f t="shared" si="49"/>
        <v/>
      </c>
      <c r="G284" s="349"/>
      <c r="H284" s="223" t="s">
        <v>44</v>
      </c>
      <c r="I284" s="223">
        <v>6.9000000000000006E-2</v>
      </c>
      <c r="J284" s="223">
        <v>108</v>
      </c>
      <c r="K284" s="223">
        <v>1512</v>
      </c>
      <c r="L284" s="223">
        <v>4536</v>
      </c>
      <c r="M284" s="224">
        <v>710.83333333333337</v>
      </c>
      <c r="N284" s="225">
        <v>142.16666666666666</v>
      </c>
      <c r="O284" s="226">
        <v>853</v>
      </c>
      <c r="P284" s="350"/>
      <c r="Q284" s="228" t="str">
        <f t="shared" si="50"/>
        <v/>
      </c>
      <c r="R284" s="229" t="s">
        <v>488</v>
      </c>
      <c r="S284" s="230" t="s">
        <v>482</v>
      </c>
      <c r="T284" s="228" t="s">
        <v>45</v>
      </c>
      <c r="U284" s="228" t="s">
        <v>58</v>
      </c>
      <c r="V284" s="228">
        <f t="shared" si="51"/>
        <v>0</v>
      </c>
      <c r="W284" s="228">
        <f t="shared" si="39"/>
        <v>0</v>
      </c>
      <c r="X284" s="231"/>
      <c r="Y284" s="247" t="s">
        <v>970</v>
      </c>
      <c r="Z284" s="351"/>
      <c r="AA284" s="232" t="s">
        <v>1646</v>
      </c>
    </row>
    <row r="285" spans="1:27" ht="24" customHeight="1">
      <c r="A285" s="345">
        <v>5</v>
      </c>
      <c r="B285" s="248" t="s">
        <v>1795</v>
      </c>
      <c r="C285" s="346"/>
      <c r="D285" s="347" t="s">
        <v>489</v>
      </c>
      <c r="E285" s="348">
        <v>3</v>
      </c>
      <c r="F285" s="221" t="str">
        <f t="shared" si="49"/>
        <v/>
      </c>
      <c r="G285" s="349"/>
      <c r="H285" s="223" t="s">
        <v>44</v>
      </c>
      <c r="I285" s="223">
        <v>6.9000000000000006E-2</v>
      </c>
      <c r="J285" s="223">
        <v>108</v>
      </c>
      <c r="K285" s="223">
        <v>1512</v>
      </c>
      <c r="L285" s="223">
        <v>4536</v>
      </c>
      <c r="M285" s="224">
        <v>710.83333333333337</v>
      </c>
      <c r="N285" s="225">
        <v>142.16666666666666</v>
      </c>
      <c r="O285" s="226">
        <v>853</v>
      </c>
      <c r="P285" s="350"/>
      <c r="Q285" s="228" t="str">
        <f t="shared" si="50"/>
        <v/>
      </c>
      <c r="R285" s="229" t="s">
        <v>490</v>
      </c>
      <c r="S285" s="230" t="s">
        <v>482</v>
      </c>
      <c r="T285" s="228" t="s">
        <v>45</v>
      </c>
      <c r="U285" s="228" t="s">
        <v>58</v>
      </c>
      <c r="V285" s="228">
        <f t="shared" si="51"/>
        <v>0</v>
      </c>
      <c r="W285" s="228">
        <f t="shared" si="39"/>
        <v>0</v>
      </c>
      <c r="X285" s="231"/>
      <c r="Y285" s="247" t="s">
        <v>970</v>
      </c>
      <c r="Z285" s="351"/>
      <c r="AA285" s="232" t="s">
        <v>1646</v>
      </c>
    </row>
    <row r="286" spans="1:27" ht="24" customHeight="1">
      <c r="A286" s="345">
        <v>6</v>
      </c>
      <c r="B286" s="248" t="s">
        <v>1796</v>
      </c>
      <c r="C286" s="346"/>
      <c r="D286" s="347" t="s">
        <v>491</v>
      </c>
      <c r="E286" s="348">
        <v>3</v>
      </c>
      <c r="F286" s="221" t="str">
        <f t="shared" si="49"/>
        <v/>
      </c>
      <c r="G286" s="349"/>
      <c r="H286" s="223" t="s">
        <v>44</v>
      </c>
      <c r="I286" s="223">
        <v>6.9000000000000006E-2</v>
      </c>
      <c r="J286" s="223">
        <v>108</v>
      </c>
      <c r="K286" s="223">
        <v>1512</v>
      </c>
      <c r="L286" s="223">
        <v>4536</v>
      </c>
      <c r="M286" s="224">
        <v>710.83333333333337</v>
      </c>
      <c r="N286" s="225">
        <v>142.16666666666666</v>
      </c>
      <c r="O286" s="226">
        <v>853</v>
      </c>
      <c r="P286" s="350"/>
      <c r="Q286" s="228" t="str">
        <f t="shared" si="50"/>
        <v/>
      </c>
      <c r="R286" s="229" t="s">
        <v>492</v>
      </c>
      <c r="S286" s="230" t="s">
        <v>482</v>
      </c>
      <c r="T286" s="228" t="s">
        <v>45</v>
      </c>
      <c r="U286" s="228" t="s">
        <v>58</v>
      </c>
      <c r="V286" s="228">
        <f t="shared" si="51"/>
        <v>0</v>
      </c>
      <c r="W286" s="228">
        <f t="shared" si="39"/>
        <v>0</v>
      </c>
      <c r="X286" s="231"/>
      <c r="Y286" s="247" t="s">
        <v>970</v>
      </c>
      <c r="Z286" s="351"/>
      <c r="AA286" s="232" t="s">
        <v>1646</v>
      </c>
    </row>
    <row r="287" spans="1:27" ht="24" customHeight="1">
      <c r="A287" s="345">
        <v>7</v>
      </c>
      <c r="B287" s="322" t="s">
        <v>493</v>
      </c>
      <c r="C287" s="346"/>
      <c r="D287" s="347" t="s">
        <v>1662</v>
      </c>
      <c r="E287" s="348">
        <v>1</v>
      </c>
      <c r="F287" s="221" t="str">
        <f t="shared" si="49"/>
        <v/>
      </c>
      <c r="G287" s="349"/>
      <c r="H287" s="223" t="s">
        <v>48</v>
      </c>
      <c r="I287" s="223">
        <v>0.28899999999999998</v>
      </c>
      <c r="J287" s="223">
        <v>6</v>
      </c>
      <c r="K287" s="223">
        <v>324</v>
      </c>
      <c r="L287" s="223">
        <v>1296</v>
      </c>
      <c r="M287" s="224">
        <v>3062.5</v>
      </c>
      <c r="N287" s="225">
        <v>612.5</v>
      </c>
      <c r="O287" s="226">
        <v>3675</v>
      </c>
      <c r="P287" s="350"/>
      <c r="Q287" s="228" t="str">
        <f t="shared" si="50"/>
        <v/>
      </c>
      <c r="R287" s="229" t="s">
        <v>1663</v>
      </c>
      <c r="S287" s="230" t="s">
        <v>494</v>
      </c>
      <c r="T287" s="228" t="s">
        <v>45</v>
      </c>
      <c r="U287" s="228" t="s">
        <v>58</v>
      </c>
      <c r="V287" s="228">
        <f t="shared" si="51"/>
        <v>0</v>
      </c>
      <c r="W287" s="228">
        <f t="shared" si="39"/>
        <v>0</v>
      </c>
      <c r="X287" s="231"/>
      <c r="Y287" s="247" t="s">
        <v>970</v>
      </c>
      <c r="Z287" s="351"/>
      <c r="AA287" s="232" t="s">
        <v>1646</v>
      </c>
    </row>
    <row r="288" spans="1:27" ht="24" customHeight="1">
      <c r="A288" s="345">
        <v>8</v>
      </c>
      <c r="B288" s="809" t="s">
        <v>495</v>
      </c>
      <c r="C288" s="346"/>
      <c r="D288" s="347" t="s">
        <v>496</v>
      </c>
      <c r="E288" s="348">
        <v>3</v>
      </c>
      <c r="F288" s="221" t="str">
        <f t="shared" si="49"/>
        <v/>
      </c>
      <c r="G288" s="349"/>
      <c r="H288" s="223" t="s">
        <v>44</v>
      </c>
      <c r="I288" s="223">
        <v>6.9000000000000006E-2</v>
      </c>
      <c r="J288" s="223">
        <v>108</v>
      </c>
      <c r="K288" s="223">
        <v>1512</v>
      </c>
      <c r="L288" s="223">
        <v>4536</v>
      </c>
      <c r="M288" s="224">
        <v>710.83333333333337</v>
      </c>
      <c r="N288" s="225">
        <v>142.16666666666666</v>
      </c>
      <c r="O288" s="226">
        <v>853</v>
      </c>
      <c r="P288" s="350"/>
      <c r="Q288" s="228" t="str">
        <f t="shared" si="50"/>
        <v/>
      </c>
      <c r="R288" s="229" t="s">
        <v>497</v>
      </c>
      <c r="S288" s="230" t="s">
        <v>498</v>
      </c>
      <c r="T288" s="228" t="s">
        <v>45</v>
      </c>
      <c r="U288" s="228" t="s">
        <v>58</v>
      </c>
      <c r="V288" s="228">
        <f t="shared" si="51"/>
        <v>0</v>
      </c>
      <c r="W288" s="228">
        <f t="shared" si="39"/>
        <v>0</v>
      </c>
      <c r="X288" s="231"/>
      <c r="Y288" s="247" t="s">
        <v>970</v>
      </c>
      <c r="Z288" s="351"/>
      <c r="AA288" s="232" t="s">
        <v>1646</v>
      </c>
    </row>
    <row r="289" spans="1:27" ht="24" customHeight="1">
      <c r="A289" s="345">
        <v>9</v>
      </c>
      <c r="B289" s="809" t="s">
        <v>499</v>
      </c>
      <c r="C289" s="346"/>
      <c r="D289" s="347" t="s">
        <v>500</v>
      </c>
      <c r="E289" s="348">
        <v>3</v>
      </c>
      <c r="F289" s="221" t="str">
        <f t="shared" si="49"/>
        <v/>
      </c>
      <c r="G289" s="349"/>
      <c r="H289" s="223" t="s">
        <v>44</v>
      </c>
      <c r="I289" s="223">
        <v>6.9000000000000006E-2</v>
      </c>
      <c r="J289" s="223">
        <v>108</v>
      </c>
      <c r="K289" s="223">
        <v>1512</v>
      </c>
      <c r="L289" s="223">
        <v>4536</v>
      </c>
      <c r="M289" s="224">
        <v>710.83333333333337</v>
      </c>
      <c r="N289" s="225">
        <v>142.16666666666666</v>
      </c>
      <c r="O289" s="226">
        <v>853</v>
      </c>
      <c r="P289" s="350"/>
      <c r="Q289" s="228" t="str">
        <f t="shared" si="50"/>
        <v/>
      </c>
      <c r="R289" s="229" t="s">
        <v>501</v>
      </c>
      <c r="S289" s="230" t="s">
        <v>502</v>
      </c>
      <c r="T289" s="228" t="s">
        <v>45</v>
      </c>
      <c r="U289" s="228" t="s">
        <v>58</v>
      </c>
      <c r="V289" s="228">
        <f t="shared" si="51"/>
        <v>0</v>
      </c>
      <c r="W289" s="228">
        <f t="shared" si="39"/>
        <v>0</v>
      </c>
      <c r="X289" s="231"/>
      <c r="Y289" s="247" t="s">
        <v>970</v>
      </c>
      <c r="Z289" s="351"/>
      <c r="AA289" s="232" t="s">
        <v>1646</v>
      </c>
    </row>
    <row r="290" spans="1:27" ht="24" customHeight="1">
      <c r="A290" s="345">
        <v>10</v>
      </c>
      <c r="B290" s="809" t="s">
        <v>503</v>
      </c>
      <c r="C290" s="346"/>
      <c r="D290" s="347" t="s">
        <v>504</v>
      </c>
      <c r="E290" s="348">
        <v>3</v>
      </c>
      <c r="F290" s="221" t="str">
        <f t="shared" si="49"/>
        <v/>
      </c>
      <c r="G290" s="349"/>
      <c r="H290" s="223" t="s">
        <v>44</v>
      </c>
      <c r="I290" s="223">
        <v>6.9000000000000006E-2</v>
      </c>
      <c r="J290" s="223">
        <v>108</v>
      </c>
      <c r="K290" s="223">
        <v>1512</v>
      </c>
      <c r="L290" s="223">
        <v>4536</v>
      </c>
      <c r="M290" s="224">
        <v>710.83333333333337</v>
      </c>
      <c r="N290" s="225">
        <v>142.16666666666666</v>
      </c>
      <c r="O290" s="226">
        <v>853</v>
      </c>
      <c r="P290" s="350"/>
      <c r="Q290" s="228" t="str">
        <f t="shared" si="50"/>
        <v/>
      </c>
      <c r="R290" s="229" t="s">
        <v>505</v>
      </c>
      <c r="S290" s="230" t="s">
        <v>502</v>
      </c>
      <c r="T290" s="228" t="s">
        <v>45</v>
      </c>
      <c r="U290" s="228" t="s">
        <v>58</v>
      </c>
      <c r="V290" s="228">
        <f t="shared" si="51"/>
        <v>0</v>
      </c>
      <c r="W290" s="228">
        <f t="shared" si="39"/>
        <v>0</v>
      </c>
      <c r="X290" s="231"/>
      <c r="Y290" s="247" t="s">
        <v>970</v>
      </c>
      <c r="Z290" s="351"/>
      <c r="AA290" s="232" t="s">
        <v>1646</v>
      </c>
    </row>
    <row r="291" spans="1:27" ht="24" customHeight="1">
      <c r="A291" s="345">
        <v>11</v>
      </c>
      <c r="B291" s="809" t="s">
        <v>1469</v>
      </c>
      <c r="C291" s="346"/>
      <c r="D291" s="347" t="s">
        <v>1470</v>
      </c>
      <c r="E291" s="348">
        <v>3</v>
      </c>
      <c r="F291" s="221" t="str">
        <f t="shared" si="49"/>
        <v/>
      </c>
      <c r="G291" s="349"/>
      <c r="H291" s="223" t="s">
        <v>47</v>
      </c>
      <c r="I291" s="223">
        <v>6.9000000000000006E-2</v>
      </c>
      <c r="J291" s="223">
        <v>108</v>
      </c>
      <c r="K291" s="223">
        <v>1512</v>
      </c>
      <c r="L291" s="223">
        <v>4536</v>
      </c>
      <c r="M291" s="224">
        <v>710.83333333333337</v>
      </c>
      <c r="N291" s="225">
        <v>142.16666666666666</v>
      </c>
      <c r="O291" s="226">
        <v>853</v>
      </c>
      <c r="P291" s="350"/>
      <c r="Q291" s="228" t="str">
        <f t="shared" si="50"/>
        <v/>
      </c>
      <c r="R291" s="229" t="s">
        <v>1471</v>
      </c>
      <c r="S291" s="230" t="s">
        <v>506</v>
      </c>
      <c r="T291" s="228" t="s">
        <v>45</v>
      </c>
      <c r="U291" s="228" t="s">
        <v>58</v>
      </c>
      <c r="V291" s="228">
        <f t="shared" si="51"/>
        <v>0</v>
      </c>
      <c r="W291" s="228">
        <f t="shared" si="39"/>
        <v>0</v>
      </c>
      <c r="X291" s="231"/>
      <c r="Y291" s="247" t="s">
        <v>970</v>
      </c>
      <c r="Z291" s="351"/>
      <c r="AA291" s="232" t="s">
        <v>1646</v>
      </c>
    </row>
    <row r="292" spans="1:27" ht="24" customHeight="1">
      <c r="A292" s="345">
        <v>12</v>
      </c>
      <c r="B292" s="809" t="s">
        <v>507</v>
      </c>
      <c r="C292" s="346"/>
      <c r="D292" s="347" t="s">
        <v>508</v>
      </c>
      <c r="E292" s="348">
        <v>3</v>
      </c>
      <c r="F292" s="221" t="str">
        <f t="shared" si="49"/>
        <v/>
      </c>
      <c r="G292" s="349"/>
      <c r="H292" s="223" t="s">
        <v>47</v>
      </c>
      <c r="I292" s="223">
        <v>6.9000000000000006E-2</v>
      </c>
      <c r="J292" s="223">
        <v>108</v>
      </c>
      <c r="K292" s="223">
        <v>1512</v>
      </c>
      <c r="L292" s="223">
        <v>4536</v>
      </c>
      <c r="M292" s="224">
        <v>710.83333333333337</v>
      </c>
      <c r="N292" s="225">
        <v>142.16666666666666</v>
      </c>
      <c r="O292" s="226">
        <v>853</v>
      </c>
      <c r="P292" s="350"/>
      <c r="Q292" s="228" t="str">
        <f t="shared" si="50"/>
        <v/>
      </c>
      <c r="R292" s="229" t="s">
        <v>509</v>
      </c>
      <c r="S292" s="230" t="s">
        <v>498</v>
      </c>
      <c r="T292" s="228" t="s">
        <v>45</v>
      </c>
      <c r="U292" s="228" t="s">
        <v>58</v>
      </c>
      <c r="V292" s="228">
        <f t="shared" si="51"/>
        <v>0</v>
      </c>
      <c r="W292" s="228">
        <f t="shared" si="39"/>
        <v>0</v>
      </c>
      <c r="X292" s="231"/>
      <c r="Y292" s="247" t="s">
        <v>970</v>
      </c>
      <c r="Z292" s="351"/>
      <c r="AA292" s="232" t="s">
        <v>1646</v>
      </c>
    </row>
    <row r="293" spans="1:27" ht="24" customHeight="1">
      <c r="A293" s="345">
        <v>13</v>
      </c>
      <c r="B293" s="809" t="s">
        <v>510</v>
      </c>
      <c r="C293" s="346"/>
      <c r="D293" s="347" t="s">
        <v>511</v>
      </c>
      <c r="E293" s="348">
        <v>3</v>
      </c>
      <c r="F293" s="221" t="str">
        <f t="shared" si="49"/>
        <v/>
      </c>
      <c r="G293" s="349"/>
      <c r="H293" s="223" t="s">
        <v>44</v>
      </c>
      <c r="I293" s="223">
        <v>6.9000000000000006E-2</v>
      </c>
      <c r="J293" s="223">
        <v>108</v>
      </c>
      <c r="K293" s="223">
        <v>1512</v>
      </c>
      <c r="L293" s="223">
        <v>4536</v>
      </c>
      <c r="M293" s="224">
        <v>710.83333333333337</v>
      </c>
      <c r="N293" s="225">
        <v>142.16666666666666</v>
      </c>
      <c r="O293" s="226">
        <v>853</v>
      </c>
      <c r="P293" s="350"/>
      <c r="Q293" s="228" t="str">
        <f t="shared" si="50"/>
        <v/>
      </c>
      <c r="R293" s="229" t="s">
        <v>512</v>
      </c>
      <c r="S293" s="230" t="s">
        <v>498</v>
      </c>
      <c r="T293" s="228" t="s">
        <v>45</v>
      </c>
      <c r="U293" s="228" t="s">
        <v>58</v>
      </c>
      <c r="V293" s="228">
        <f t="shared" si="51"/>
        <v>0</v>
      </c>
      <c r="W293" s="228">
        <f t="shared" si="39"/>
        <v>0</v>
      </c>
      <c r="X293" s="231"/>
      <c r="Y293" s="247" t="s">
        <v>970</v>
      </c>
      <c r="Z293" s="351"/>
      <c r="AA293" s="232" t="s">
        <v>1646</v>
      </c>
    </row>
    <row r="294" spans="1:27" ht="24" customHeight="1">
      <c r="A294" s="345">
        <v>14</v>
      </c>
      <c r="B294" s="303" t="s">
        <v>1209</v>
      </c>
      <c r="C294" s="700"/>
      <c r="D294" s="347" t="s">
        <v>1210</v>
      </c>
      <c r="E294" s="348">
        <v>3</v>
      </c>
      <c r="F294" s="221" t="str">
        <f t="shared" si="49"/>
        <v/>
      </c>
      <c r="G294" s="349"/>
      <c r="H294" s="223" t="s">
        <v>44</v>
      </c>
      <c r="I294" s="223">
        <v>6.9000000000000006E-2</v>
      </c>
      <c r="J294" s="223">
        <v>108</v>
      </c>
      <c r="K294" s="223">
        <v>1512</v>
      </c>
      <c r="L294" s="223">
        <v>4536</v>
      </c>
      <c r="M294" s="224">
        <v>710.83333333333337</v>
      </c>
      <c r="N294" s="225">
        <v>142.16666666666666</v>
      </c>
      <c r="O294" s="226">
        <v>853</v>
      </c>
      <c r="P294" s="350"/>
      <c r="Q294" s="228" t="str">
        <f t="shared" si="50"/>
        <v/>
      </c>
      <c r="R294" s="229" t="s">
        <v>1211</v>
      </c>
      <c r="S294" s="230" t="s">
        <v>1212</v>
      </c>
      <c r="T294" s="228" t="s">
        <v>45</v>
      </c>
      <c r="U294" s="228" t="s">
        <v>58</v>
      </c>
      <c r="V294" s="228">
        <f t="shared" si="51"/>
        <v>0</v>
      </c>
      <c r="W294" s="228">
        <f t="shared" si="39"/>
        <v>0</v>
      </c>
      <c r="X294" s="231"/>
      <c r="Y294" s="247" t="s">
        <v>970</v>
      </c>
      <c r="Z294" s="351"/>
      <c r="AA294" s="232" t="s">
        <v>1646</v>
      </c>
    </row>
    <row r="295" spans="1:27" ht="24" customHeight="1">
      <c r="A295" s="345">
        <v>15</v>
      </c>
      <c r="B295" s="303" t="s">
        <v>513</v>
      </c>
      <c r="C295" s="346"/>
      <c r="D295" s="347" t="s">
        <v>514</v>
      </c>
      <c r="E295" s="348">
        <v>3</v>
      </c>
      <c r="F295" s="221" t="str">
        <f t="shared" si="49"/>
        <v/>
      </c>
      <c r="G295" s="349"/>
      <c r="H295" s="223" t="s">
        <v>44</v>
      </c>
      <c r="I295" s="223">
        <v>6.9000000000000006E-2</v>
      </c>
      <c r="J295" s="223">
        <v>108</v>
      </c>
      <c r="K295" s="223">
        <v>1512</v>
      </c>
      <c r="L295" s="223">
        <v>4536</v>
      </c>
      <c r="M295" s="224">
        <v>710.83333333333337</v>
      </c>
      <c r="N295" s="225">
        <v>142.16666666666666</v>
      </c>
      <c r="O295" s="226">
        <v>853</v>
      </c>
      <c r="P295" s="350"/>
      <c r="Q295" s="228" t="str">
        <f t="shared" si="50"/>
        <v/>
      </c>
      <c r="R295" s="229" t="s">
        <v>515</v>
      </c>
      <c r="S295" s="230" t="s">
        <v>516</v>
      </c>
      <c r="T295" s="228" t="s">
        <v>45</v>
      </c>
      <c r="U295" s="228" t="s">
        <v>58</v>
      </c>
      <c r="V295" s="228">
        <f t="shared" si="51"/>
        <v>0</v>
      </c>
      <c r="W295" s="228">
        <f t="shared" si="39"/>
        <v>0</v>
      </c>
      <c r="X295" s="231"/>
      <c r="Y295" s="247" t="s">
        <v>970</v>
      </c>
      <c r="Z295" s="351"/>
      <c r="AA295" s="232" t="s">
        <v>1646</v>
      </c>
    </row>
    <row r="296" spans="1:27" ht="24" customHeight="1">
      <c r="A296" s="345">
        <v>16</v>
      </c>
      <c r="B296" s="303" t="s">
        <v>517</v>
      </c>
      <c r="C296" s="346"/>
      <c r="D296" s="347" t="s">
        <v>518</v>
      </c>
      <c r="E296" s="348">
        <v>3</v>
      </c>
      <c r="F296" s="221" t="str">
        <f t="shared" si="49"/>
        <v/>
      </c>
      <c r="G296" s="349"/>
      <c r="H296" s="223" t="s">
        <v>47</v>
      </c>
      <c r="I296" s="223">
        <v>6.9000000000000006E-2</v>
      </c>
      <c r="J296" s="223">
        <v>108</v>
      </c>
      <c r="K296" s="223">
        <v>1512</v>
      </c>
      <c r="L296" s="223">
        <v>4536</v>
      </c>
      <c r="M296" s="224">
        <v>710.83333333333337</v>
      </c>
      <c r="N296" s="225">
        <v>142.16666666666666</v>
      </c>
      <c r="O296" s="226">
        <v>853</v>
      </c>
      <c r="P296" s="350"/>
      <c r="Q296" s="228" t="str">
        <f t="shared" si="50"/>
        <v/>
      </c>
      <c r="R296" s="229" t="s">
        <v>519</v>
      </c>
      <c r="S296" s="230" t="s">
        <v>502</v>
      </c>
      <c r="T296" s="228" t="s">
        <v>45</v>
      </c>
      <c r="U296" s="228" t="s">
        <v>58</v>
      </c>
      <c r="V296" s="228">
        <f t="shared" si="51"/>
        <v>0</v>
      </c>
      <c r="W296" s="228">
        <f t="shared" si="39"/>
        <v>0</v>
      </c>
      <c r="X296" s="231"/>
      <c r="Y296" s="247" t="s">
        <v>970</v>
      </c>
      <c r="Z296" s="351"/>
      <c r="AA296" s="232" t="s">
        <v>1646</v>
      </c>
    </row>
    <row r="297" spans="1:27" ht="24" customHeight="1">
      <c r="A297" s="345">
        <v>17</v>
      </c>
      <c r="B297" s="303" t="s">
        <v>520</v>
      </c>
      <c r="C297" s="346"/>
      <c r="D297" s="347" t="s">
        <v>521</v>
      </c>
      <c r="E297" s="348">
        <v>3</v>
      </c>
      <c r="F297" s="221" t="str">
        <f t="shared" si="49"/>
        <v/>
      </c>
      <c r="G297" s="349"/>
      <c r="H297" s="223" t="s">
        <v>47</v>
      </c>
      <c r="I297" s="223">
        <v>6.9000000000000006E-2</v>
      </c>
      <c r="J297" s="223">
        <v>108</v>
      </c>
      <c r="K297" s="223">
        <v>1512</v>
      </c>
      <c r="L297" s="223">
        <v>4536</v>
      </c>
      <c r="M297" s="224">
        <v>710.83333333333337</v>
      </c>
      <c r="N297" s="225">
        <v>142.16666666666666</v>
      </c>
      <c r="O297" s="226">
        <v>853</v>
      </c>
      <c r="P297" s="350"/>
      <c r="Q297" s="228" t="str">
        <f t="shared" si="50"/>
        <v/>
      </c>
      <c r="R297" s="229" t="s">
        <v>522</v>
      </c>
      <c r="S297" s="230" t="s">
        <v>523</v>
      </c>
      <c r="T297" s="228" t="s">
        <v>45</v>
      </c>
      <c r="U297" s="228" t="s">
        <v>58</v>
      </c>
      <c r="V297" s="228">
        <f t="shared" si="51"/>
        <v>0</v>
      </c>
      <c r="W297" s="228">
        <f t="shared" si="39"/>
        <v>0</v>
      </c>
      <c r="X297" s="231"/>
      <c r="Y297" s="247" t="s">
        <v>970</v>
      </c>
      <c r="Z297" s="351"/>
      <c r="AA297" s="232" t="s">
        <v>1646</v>
      </c>
    </row>
    <row r="298" spans="1:27" ht="24" customHeight="1">
      <c r="A298" s="345">
        <v>18</v>
      </c>
      <c r="B298" s="303" t="s">
        <v>524</v>
      </c>
      <c r="C298" s="346"/>
      <c r="D298" s="347" t="s">
        <v>525</v>
      </c>
      <c r="E298" s="348">
        <v>3</v>
      </c>
      <c r="F298" s="221" t="str">
        <f t="shared" si="49"/>
        <v/>
      </c>
      <c r="G298" s="349"/>
      <c r="H298" s="223" t="s">
        <v>48</v>
      </c>
      <c r="I298" s="223">
        <v>6.9000000000000006E-2</v>
      </c>
      <c r="J298" s="223">
        <v>108</v>
      </c>
      <c r="K298" s="223">
        <v>1512</v>
      </c>
      <c r="L298" s="223">
        <v>4536</v>
      </c>
      <c r="M298" s="224">
        <v>710.83333333333337</v>
      </c>
      <c r="N298" s="225">
        <v>142.16666666666666</v>
      </c>
      <c r="O298" s="226">
        <v>853</v>
      </c>
      <c r="P298" s="350"/>
      <c r="Q298" s="228" t="str">
        <f t="shared" si="50"/>
        <v/>
      </c>
      <c r="R298" s="229" t="s">
        <v>526</v>
      </c>
      <c r="S298" s="230" t="s">
        <v>527</v>
      </c>
      <c r="T298" s="228" t="s">
        <v>45</v>
      </c>
      <c r="U298" s="228" t="s">
        <v>58</v>
      </c>
      <c r="V298" s="228">
        <f t="shared" si="51"/>
        <v>0</v>
      </c>
      <c r="W298" s="228">
        <f t="shared" si="39"/>
        <v>0</v>
      </c>
      <c r="X298" s="231"/>
      <c r="Y298" s="247" t="s">
        <v>970</v>
      </c>
      <c r="Z298" s="351"/>
      <c r="AA298" s="232" t="s">
        <v>1646</v>
      </c>
    </row>
    <row r="299" spans="1:27" ht="24" customHeight="1">
      <c r="A299" s="345">
        <v>19</v>
      </c>
      <c r="B299" s="303" t="s">
        <v>528</v>
      </c>
      <c r="C299" s="346"/>
      <c r="D299" s="347" t="s">
        <v>529</v>
      </c>
      <c r="E299" s="348">
        <v>3</v>
      </c>
      <c r="F299" s="221" t="str">
        <f t="shared" si="49"/>
        <v/>
      </c>
      <c r="G299" s="349"/>
      <c r="H299" s="223" t="s">
        <v>44</v>
      </c>
      <c r="I299" s="223">
        <v>6.9000000000000006E-2</v>
      </c>
      <c r="J299" s="223">
        <v>108</v>
      </c>
      <c r="K299" s="223">
        <v>1512</v>
      </c>
      <c r="L299" s="223">
        <v>4536</v>
      </c>
      <c r="M299" s="224">
        <v>710.83333333333337</v>
      </c>
      <c r="N299" s="225">
        <v>142.16666666666666</v>
      </c>
      <c r="O299" s="226">
        <v>853</v>
      </c>
      <c r="P299" s="350"/>
      <c r="Q299" s="228" t="str">
        <f t="shared" si="50"/>
        <v/>
      </c>
      <c r="R299" s="229" t="s">
        <v>530</v>
      </c>
      <c r="S299" s="230" t="s">
        <v>502</v>
      </c>
      <c r="T299" s="228" t="s">
        <v>45</v>
      </c>
      <c r="U299" s="228" t="s">
        <v>58</v>
      </c>
      <c r="V299" s="228">
        <f t="shared" si="51"/>
        <v>0</v>
      </c>
      <c r="W299" s="228">
        <f t="shared" si="39"/>
        <v>0</v>
      </c>
      <c r="X299" s="231"/>
      <c r="Y299" s="247" t="s">
        <v>970</v>
      </c>
      <c r="Z299" s="351"/>
      <c r="AA299" s="232" t="s">
        <v>1646</v>
      </c>
    </row>
    <row r="300" spans="1:27" ht="24" customHeight="1">
      <c r="A300" s="345">
        <v>20</v>
      </c>
      <c r="B300" s="303" t="s">
        <v>531</v>
      </c>
      <c r="C300" s="346"/>
      <c r="D300" s="347" t="s">
        <v>532</v>
      </c>
      <c r="E300" s="348">
        <v>3</v>
      </c>
      <c r="F300" s="221" t="str">
        <f t="shared" si="49"/>
        <v/>
      </c>
      <c r="G300" s="349"/>
      <c r="H300" s="223" t="s">
        <v>47</v>
      </c>
      <c r="I300" s="223">
        <v>6.9000000000000006E-2</v>
      </c>
      <c r="J300" s="223">
        <v>108</v>
      </c>
      <c r="K300" s="223">
        <v>1512</v>
      </c>
      <c r="L300" s="223">
        <v>4536</v>
      </c>
      <c r="M300" s="224">
        <v>710.83333333333337</v>
      </c>
      <c r="N300" s="225">
        <v>142.16666666666666</v>
      </c>
      <c r="O300" s="226">
        <v>853</v>
      </c>
      <c r="P300" s="350"/>
      <c r="Q300" s="228" t="str">
        <f t="shared" si="50"/>
        <v/>
      </c>
      <c r="R300" s="229" t="s">
        <v>533</v>
      </c>
      <c r="S300" s="230" t="s">
        <v>534</v>
      </c>
      <c r="T300" s="228" t="s">
        <v>45</v>
      </c>
      <c r="U300" s="228" t="s">
        <v>58</v>
      </c>
      <c r="V300" s="228">
        <f t="shared" si="51"/>
        <v>0</v>
      </c>
      <c r="W300" s="228">
        <f t="shared" si="39"/>
        <v>0</v>
      </c>
      <c r="X300" s="231"/>
      <c r="Y300" s="247" t="s">
        <v>970</v>
      </c>
      <c r="Z300" s="351"/>
      <c r="AA300" s="232" t="s">
        <v>1646</v>
      </c>
    </row>
    <row r="301" spans="1:27" ht="24" customHeight="1">
      <c r="A301" s="345">
        <v>21</v>
      </c>
      <c r="B301" s="303" t="s">
        <v>1710</v>
      </c>
      <c r="C301" s="346"/>
      <c r="D301" s="347" t="s">
        <v>1711</v>
      </c>
      <c r="E301" s="348">
        <v>3</v>
      </c>
      <c r="F301" s="221" t="str">
        <f t="shared" si="49"/>
        <v/>
      </c>
      <c r="G301" s="349"/>
      <c r="H301" s="223" t="s">
        <v>44</v>
      </c>
      <c r="I301" s="223">
        <v>6.9000000000000006E-2</v>
      </c>
      <c r="J301" s="223">
        <v>108</v>
      </c>
      <c r="K301" s="223">
        <v>1512</v>
      </c>
      <c r="L301" s="223">
        <v>4536</v>
      </c>
      <c r="M301" s="224">
        <v>710.83333333333337</v>
      </c>
      <c r="N301" s="225">
        <v>142.16666666666666</v>
      </c>
      <c r="O301" s="226">
        <v>853</v>
      </c>
      <c r="P301" s="350"/>
      <c r="Q301" s="228" t="str">
        <f t="shared" si="50"/>
        <v/>
      </c>
      <c r="R301" s="229" t="s">
        <v>1712</v>
      </c>
      <c r="S301" s="230" t="s">
        <v>502</v>
      </c>
      <c r="T301" s="228" t="s">
        <v>45</v>
      </c>
      <c r="U301" s="228" t="s">
        <v>58</v>
      </c>
      <c r="V301" s="228">
        <f t="shared" si="51"/>
        <v>0</v>
      </c>
      <c r="W301" s="228">
        <f t="shared" si="39"/>
        <v>0</v>
      </c>
      <c r="X301" s="231"/>
      <c r="Y301" s="247"/>
      <c r="Z301" s="351"/>
      <c r="AA301" s="232" t="s">
        <v>1646</v>
      </c>
    </row>
    <row r="302" spans="1:27" ht="24" customHeight="1">
      <c r="A302" s="345">
        <v>22</v>
      </c>
      <c r="B302" s="303" t="s">
        <v>535</v>
      </c>
      <c r="C302" s="346"/>
      <c r="D302" s="347" t="s">
        <v>536</v>
      </c>
      <c r="E302" s="348">
        <v>3</v>
      </c>
      <c r="F302" s="221" t="str">
        <f t="shared" si="49"/>
        <v/>
      </c>
      <c r="G302" s="349"/>
      <c r="H302" s="223" t="s">
        <v>44</v>
      </c>
      <c r="I302" s="223">
        <v>6.9000000000000006E-2</v>
      </c>
      <c r="J302" s="223">
        <v>108</v>
      </c>
      <c r="K302" s="223">
        <v>1512</v>
      </c>
      <c r="L302" s="223">
        <v>4536</v>
      </c>
      <c r="M302" s="224">
        <v>710.83333333333337</v>
      </c>
      <c r="N302" s="225">
        <v>142.16666666666666</v>
      </c>
      <c r="O302" s="226">
        <v>853</v>
      </c>
      <c r="P302" s="350"/>
      <c r="Q302" s="228" t="str">
        <f t="shared" si="50"/>
        <v/>
      </c>
      <c r="R302" s="229" t="s">
        <v>537</v>
      </c>
      <c r="S302" s="230" t="s">
        <v>502</v>
      </c>
      <c r="T302" s="228" t="s">
        <v>45</v>
      </c>
      <c r="U302" s="228" t="s">
        <v>58</v>
      </c>
      <c r="V302" s="228">
        <f t="shared" si="51"/>
        <v>0</v>
      </c>
      <c r="W302" s="228">
        <f t="shared" si="39"/>
        <v>0</v>
      </c>
      <c r="X302" s="231"/>
      <c r="Y302" s="247" t="s">
        <v>970</v>
      </c>
      <c r="Z302" s="351"/>
      <c r="AA302" s="232" t="s">
        <v>1646</v>
      </c>
    </row>
    <row r="303" spans="1:27" ht="24" customHeight="1">
      <c r="A303" s="345">
        <v>23</v>
      </c>
      <c r="B303" s="303" t="s">
        <v>538</v>
      </c>
      <c r="C303" s="346"/>
      <c r="D303" s="347" t="s">
        <v>539</v>
      </c>
      <c r="E303" s="348">
        <v>3</v>
      </c>
      <c r="F303" s="221" t="str">
        <f t="shared" si="49"/>
        <v/>
      </c>
      <c r="G303" s="349"/>
      <c r="H303" s="223" t="s">
        <v>44</v>
      </c>
      <c r="I303" s="223">
        <v>6.9000000000000006E-2</v>
      </c>
      <c r="J303" s="223">
        <v>108</v>
      </c>
      <c r="K303" s="223">
        <v>1512</v>
      </c>
      <c r="L303" s="223">
        <v>4536</v>
      </c>
      <c r="M303" s="224">
        <v>710.83333333333337</v>
      </c>
      <c r="N303" s="225">
        <v>142.16666666666666</v>
      </c>
      <c r="O303" s="226">
        <v>853</v>
      </c>
      <c r="P303" s="350"/>
      <c r="Q303" s="228" t="str">
        <f t="shared" si="50"/>
        <v/>
      </c>
      <c r="R303" s="229" t="s">
        <v>540</v>
      </c>
      <c r="S303" s="230" t="s">
        <v>498</v>
      </c>
      <c r="T303" s="228" t="s">
        <v>45</v>
      </c>
      <c r="U303" s="228" t="s">
        <v>58</v>
      </c>
      <c r="V303" s="228">
        <f t="shared" si="51"/>
        <v>0</v>
      </c>
      <c r="W303" s="228">
        <f t="shared" si="39"/>
        <v>0</v>
      </c>
      <c r="X303" s="231"/>
      <c r="Y303" s="247" t="s">
        <v>970</v>
      </c>
      <c r="Z303" s="351"/>
      <c r="AA303" s="232" t="s">
        <v>1646</v>
      </c>
    </row>
    <row r="304" spans="1:27" ht="24" customHeight="1">
      <c r="A304" s="345">
        <v>24</v>
      </c>
      <c r="B304" s="303" t="s">
        <v>1213</v>
      </c>
      <c r="C304" s="700"/>
      <c r="D304" s="347" t="s">
        <v>1214</v>
      </c>
      <c r="E304" s="348">
        <v>3</v>
      </c>
      <c r="F304" s="221" t="str">
        <f t="shared" si="49"/>
        <v/>
      </c>
      <c r="G304" s="349"/>
      <c r="H304" s="223" t="s">
        <v>44</v>
      </c>
      <c r="I304" s="223">
        <v>6.9000000000000006E-2</v>
      </c>
      <c r="J304" s="223">
        <v>108</v>
      </c>
      <c r="K304" s="223">
        <v>1512</v>
      </c>
      <c r="L304" s="223">
        <v>4536</v>
      </c>
      <c r="M304" s="224">
        <v>710.83333333333337</v>
      </c>
      <c r="N304" s="225">
        <v>142.16666666666666</v>
      </c>
      <c r="O304" s="226">
        <v>853</v>
      </c>
      <c r="P304" s="350"/>
      <c r="Q304" s="228" t="str">
        <f t="shared" si="50"/>
        <v/>
      </c>
      <c r="R304" s="229" t="s">
        <v>1215</v>
      </c>
      <c r="S304" s="230" t="s">
        <v>1212</v>
      </c>
      <c r="T304" s="228" t="s">
        <v>45</v>
      </c>
      <c r="U304" s="228" t="s">
        <v>58</v>
      </c>
      <c r="V304" s="228">
        <f t="shared" si="51"/>
        <v>0</v>
      </c>
      <c r="W304" s="228">
        <f t="shared" si="39"/>
        <v>0</v>
      </c>
      <c r="X304" s="231"/>
      <c r="Y304" s="247" t="s">
        <v>970</v>
      </c>
      <c r="Z304" s="351"/>
      <c r="AA304" s="232" t="s">
        <v>1646</v>
      </c>
    </row>
    <row r="305" spans="1:27" ht="24" customHeight="1">
      <c r="A305" s="345">
        <v>25</v>
      </c>
      <c r="B305" s="303" t="s">
        <v>1216</v>
      </c>
      <c r="C305" s="700"/>
      <c r="D305" s="347" t="s">
        <v>1217</v>
      </c>
      <c r="E305" s="348">
        <v>3</v>
      </c>
      <c r="F305" s="221" t="str">
        <f t="shared" si="49"/>
        <v/>
      </c>
      <c r="G305" s="349"/>
      <c r="H305" s="223" t="s">
        <v>47</v>
      </c>
      <c r="I305" s="223">
        <v>6.9000000000000006E-2</v>
      </c>
      <c r="J305" s="223">
        <v>108</v>
      </c>
      <c r="K305" s="223">
        <v>1512</v>
      </c>
      <c r="L305" s="223">
        <v>4536</v>
      </c>
      <c r="M305" s="224">
        <v>710.83333333333337</v>
      </c>
      <c r="N305" s="225">
        <v>142.16666666666666</v>
      </c>
      <c r="O305" s="226">
        <v>853</v>
      </c>
      <c r="P305" s="350"/>
      <c r="Q305" s="228" t="str">
        <f t="shared" si="50"/>
        <v/>
      </c>
      <c r="R305" s="229" t="s">
        <v>1218</v>
      </c>
      <c r="S305" s="230" t="s">
        <v>1212</v>
      </c>
      <c r="T305" s="228" t="s">
        <v>45</v>
      </c>
      <c r="U305" s="228" t="s">
        <v>58</v>
      </c>
      <c r="V305" s="228">
        <f t="shared" si="51"/>
        <v>0</v>
      </c>
      <c r="W305" s="228">
        <f t="shared" si="39"/>
        <v>0</v>
      </c>
      <c r="X305" s="231"/>
      <c r="Y305" s="247" t="s">
        <v>970</v>
      </c>
      <c r="Z305" s="351"/>
      <c r="AA305" s="232" t="s">
        <v>1646</v>
      </c>
    </row>
    <row r="306" spans="1:27" ht="24" customHeight="1">
      <c r="A306" s="345">
        <v>26</v>
      </c>
      <c r="B306" s="303" t="s">
        <v>541</v>
      </c>
      <c r="C306" s="346"/>
      <c r="D306" s="347" t="s">
        <v>542</v>
      </c>
      <c r="E306" s="348">
        <v>3</v>
      </c>
      <c r="F306" s="221" t="str">
        <f t="shared" si="49"/>
        <v/>
      </c>
      <c r="G306" s="349"/>
      <c r="H306" s="223" t="s">
        <v>47</v>
      </c>
      <c r="I306" s="223">
        <v>6.9000000000000006E-2</v>
      </c>
      <c r="J306" s="223">
        <v>108</v>
      </c>
      <c r="K306" s="223">
        <v>1512</v>
      </c>
      <c r="L306" s="223">
        <v>4536</v>
      </c>
      <c r="M306" s="224">
        <v>710.83333333333337</v>
      </c>
      <c r="N306" s="225">
        <v>142.16666666666666</v>
      </c>
      <c r="O306" s="226">
        <v>853</v>
      </c>
      <c r="P306" s="350"/>
      <c r="Q306" s="228" t="str">
        <f t="shared" si="50"/>
        <v/>
      </c>
      <c r="R306" s="229" t="s">
        <v>543</v>
      </c>
      <c r="S306" s="230" t="s">
        <v>506</v>
      </c>
      <c r="T306" s="228" t="s">
        <v>45</v>
      </c>
      <c r="U306" s="228" t="s">
        <v>58</v>
      </c>
      <c r="V306" s="228">
        <f t="shared" si="51"/>
        <v>0</v>
      </c>
      <c r="W306" s="228">
        <f t="shared" si="39"/>
        <v>0</v>
      </c>
      <c r="X306" s="231"/>
      <c r="Y306" s="247" t="s">
        <v>970</v>
      </c>
      <c r="Z306" s="351"/>
      <c r="AA306" s="232" t="s">
        <v>1646</v>
      </c>
    </row>
    <row r="307" spans="1:27" ht="24" customHeight="1">
      <c r="A307" s="345">
        <v>27</v>
      </c>
      <c r="B307" s="303" t="s">
        <v>544</v>
      </c>
      <c r="C307" s="346"/>
      <c r="D307" s="347" t="s">
        <v>545</v>
      </c>
      <c r="E307" s="348">
        <v>3</v>
      </c>
      <c r="F307" s="221" t="str">
        <f t="shared" si="49"/>
        <v/>
      </c>
      <c r="G307" s="349"/>
      <c r="H307" s="223" t="s">
        <v>47</v>
      </c>
      <c r="I307" s="223">
        <v>6.9000000000000006E-2</v>
      </c>
      <c r="J307" s="223">
        <v>108</v>
      </c>
      <c r="K307" s="223">
        <v>1512</v>
      </c>
      <c r="L307" s="223">
        <v>4536</v>
      </c>
      <c r="M307" s="224">
        <v>710.83333333333337</v>
      </c>
      <c r="N307" s="225">
        <v>142.16666666666666</v>
      </c>
      <c r="O307" s="226">
        <v>853</v>
      </c>
      <c r="P307" s="350"/>
      <c r="Q307" s="228" t="str">
        <f t="shared" si="50"/>
        <v/>
      </c>
      <c r="R307" s="229" t="s">
        <v>546</v>
      </c>
      <c r="S307" s="230" t="s">
        <v>534</v>
      </c>
      <c r="T307" s="228" t="s">
        <v>45</v>
      </c>
      <c r="U307" s="228" t="s">
        <v>58</v>
      </c>
      <c r="V307" s="228">
        <f t="shared" si="51"/>
        <v>0</v>
      </c>
      <c r="W307" s="228">
        <f t="shared" si="39"/>
        <v>0</v>
      </c>
      <c r="X307" s="231"/>
      <c r="Y307" s="247" t="s">
        <v>970</v>
      </c>
      <c r="Z307" s="351"/>
      <c r="AA307" s="232" t="s">
        <v>1646</v>
      </c>
    </row>
    <row r="308" spans="1:27" ht="24" customHeight="1">
      <c r="A308" s="345">
        <v>28</v>
      </c>
      <c r="B308" s="303" t="s">
        <v>547</v>
      </c>
      <c r="C308" s="346"/>
      <c r="D308" s="347" t="s">
        <v>548</v>
      </c>
      <c r="E308" s="348">
        <v>3</v>
      </c>
      <c r="F308" s="221" t="str">
        <f t="shared" si="49"/>
        <v/>
      </c>
      <c r="G308" s="349"/>
      <c r="H308" s="223" t="s">
        <v>48</v>
      </c>
      <c r="I308" s="223">
        <v>6.9000000000000006E-2</v>
      </c>
      <c r="J308" s="223">
        <v>108</v>
      </c>
      <c r="K308" s="223">
        <v>1512</v>
      </c>
      <c r="L308" s="223">
        <v>4536</v>
      </c>
      <c r="M308" s="224">
        <v>710.83333333333337</v>
      </c>
      <c r="N308" s="225">
        <v>142.16666666666666</v>
      </c>
      <c r="O308" s="226">
        <v>853</v>
      </c>
      <c r="P308" s="350"/>
      <c r="Q308" s="228" t="str">
        <f t="shared" si="50"/>
        <v/>
      </c>
      <c r="R308" s="229" t="s">
        <v>549</v>
      </c>
      <c r="S308" s="230" t="s">
        <v>527</v>
      </c>
      <c r="T308" s="228" t="s">
        <v>45</v>
      </c>
      <c r="U308" s="228" t="s">
        <v>58</v>
      </c>
      <c r="V308" s="228">
        <f t="shared" si="51"/>
        <v>0</v>
      </c>
      <c r="W308" s="228">
        <f t="shared" si="39"/>
        <v>0</v>
      </c>
      <c r="X308" s="231"/>
      <c r="Y308" s="247" t="s">
        <v>970</v>
      </c>
      <c r="Z308" s="351"/>
      <c r="AA308" s="232" t="s">
        <v>1646</v>
      </c>
    </row>
    <row r="309" spans="1:27" ht="24" customHeight="1">
      <c r="A309" s="345">
        <v>29</v>
      </c>
      <c r="B309" s="303" t="s">
        <v>550</v>
      </c>
      <c r="C309" s="346"/>
      <c r="D309" s="347" t="s">
        <v>551</v>
      </c>
      <c r="E309" s="348">
        <v>3</v>
      </c>
      <c r="F309" s="221" t="str">
        <f t="shared" si="49"/>
        <v/>
      </c>
      <c r="G309" s="349"/>
      <c r="H309" s="223" t="s">
        <v>48</v>
      </c>
      <c r="I309" s="223">
        <v>6.9000000000000006E-2</v>
      </c>
      <c r="J309" s="223">
        <v>108</v>
      </c>
      <c r="K309" s="223">
        <v>1512</v>
      </c>
      <c r="L309" s="223">
        <v>4536</v>
      </c>
      <c r="M309" s="224">
        <v>710.83333333333337</v>
      </c>
      <c r="N309" s="225">
        <v>142.16666666666666</v>
      </c>
      <c r="O309" s="226">
        <v>853</v>
      </c>
      <c r="P309" s="350"/>
      <c r="Q309" s="228" t="str">
        <f t="shared" si="50"/>
        <v/>
      </c>
      <c r="R309" s="229" t="s">
        <v>552</v>
      </c>
      <c r="S309" s="230" t="s">
        <v>553</v>
      </c>
      <c r="T309" s="228" t="s">
        <v>45</v>
      </c>
      <c r="U309" s="228" t="s">
        <v>58</v>
      </c>
      <c r="V309" s="228">
        <f t="shared" si="51"/>
        <v>0</v>
      </c>
      <c r="W309" s="228">
        <f t="shared" si="39"/>
        <v>0</v>
      </c>
      <c r="X309" s="231"/>
      <c r="Y309" s="247" t="s">
        <v>970</v>
      </c>
      <c r="Z309" s="351"/>
      <c r="AA309" s="232" t="s">
        <v>1646</v>
      </c>
    </row>
    <row r="310" spans="1:27" ht="24" customHeight="1">
      <c r="A310" s="345">
        <v>30</v>
      </c>
      <c r="B310" s="303" t="s">
        <v>554</v>
      </c>
      <c r="C310" s="346"/>
      <c r="D310" s="347" t="s">
        <v>555</v>
      </c>
      <c r="E310" s="348">
        <v>3</v>
      </c>
      <c r="F310" s="221" t="str">
        <f t="shared" si="49"/>
        <v/>
      </c>
      <c r="G310" s="349"/>
      <c r="H310" s="223" t="s">
        <v>47</v>
      </c>
      <c r="I310" s="223">
        <v>6.9000000000000006E-2</v>
      </c>
      <c r="J310" s="223">
        <v>108</v>
      </c>
      <c r="K310" s="223">
        <v>1512</v>
      </c>
      <c r="L310" s="223">
        <v>4536</v>
      </c>
      <c r="M310" s="224">
        <v>710.83333333333337</v>
      </c>
      <c r="N310" s="225">
        <v>142.16666666666666</v>
      </c>
      <c r="O310" s="226">
        <v>853</v>
      </c>
      <c r="P310" s="350"/>
      <c r="Q310" s="228" t="str">
        <f t="shared" si="50"/>
        <v/>
      </c>
      <c r="R310" s="229" t="s">
        <v>556</v>
      </c>
      <c r="S310" s="230" t="s">
        <v>527</v>
      </c>
      <c r="T310" s="228" t="s">
        <v>45</v>
      </c>
      <c r="U310" s="228" t="s">
        <v>58</v>
      </c>
      <c r="V310" s="228">
        <f t="shared" si="51"/>
        <v>0</v>
      </c>
      <c r="W310" s="228">
        <f t="shared" si="39"/>
        <v>0</v>
      </c>
      <c r="X310" s="231"/>
      <c r="Y310" s="247" t="s">
        <v>970</v>
      </c>
      <c r="Z310" s="351"/>
      <c r="AA310" s="232" t="s">
        <v>1646</v>
      </c>
    </row>
    <row r="311" spans="1:27" ht="24" customHeight="1">
      <c r="A311" s="345">
        <v>31</v>
      </c>
      <c r="B311" s="303" t="s">
        <v>557</v>
      </c>
      <c r="C311" s="346"/>
      <c r="D311" s="347" t="s">
        <v>558</v>
      </c>
      <c r="E311" s="348">
        <v>3</v>
      </c>
      <c r="F311" s="221" t="str">
        <f t="shared" si="49"/>
        <v/>
      </c>
      <c r="G311" s="349"/>
      <c r="H311" s="223" t="s">
        <v>47</v>
      </c>
      <c r="I311" s="223">
        <v>6.9000000000000006E-2</v>
      </c>
      <c r="J311" s="223">
        <v>108</v>
      </c>
      <c r="K311" s="223">
        <v>1512</v>
      </c>
      <c r="L311" s="223">
        <v>4536</v>
      </c>
      <c r="M311" s="224">
        <v>710.83333333333337</v>
      </c>
      <c r="N311" s="225">
        <v>142.16666666666666</v>
      </c>
      <c r="O311" s="226">
        <v>853</v>
      </c>
      <c r="P311" s="350"/>
      <c r="Q311" s="228" t="str">
        <f t="shared" si="50"/>
        <v/>
      </c>
      <c r="R311" s="229" t="s">
        <v>559</v>
      </c>
      <c r="S311" s="230" t="s">
        <v>560</v>
      </c>
      <c r="T311" s="228" t="s">
        <v>45</v>
      </c>
      <c r="U311" s="228" t="s">
        <v>58</v>
      </c>
      <c r="V311" s="228">
        <f t="shared" si="51"/>
        <v>0</v>
      </c>
      <c r="W311" s="228">
        <f t="shared" si="39"/>
        <v>0</v>
      </c>
      <c r="X311" s="231"/>
      <c r="Y311" s="247" t="s">
        <v>970</v>
      </c>
      <c r="Z311" s="351"/>
      <c r="AA311" s="232" t="s">
        <v>1646</v>
      </c>
    </row>
    <row r="312" spans="1:27" ht="24" customHeight="1">
      <c r="A312" s="345">
        <v>32</v>
      </c>
      <c r="B312" s="303" t="s">
        <v>561</v>
      </c>
      <c r="C312" s="346"/>
      <c r="D312" s="347" t="s">
        <v>562</v>
      </c>
      <c r="E312" s="348">
        <v>3</v>
      </c>
      <c r="F312" s="221" t="str">
        <f t="shared" si="49"/>
        <v/>
      </c>
      <c r="G312" s="349"/>
      <c r="H312" s="223" t="s">
        <v>44</v>
      </c>
      <c r="I312" s="223">
        <v>6.9000000000000006E-2</v>
      </c>
      <c r="J312" s="223">
        <v>108</v>
      </c>
      <c r="K312" s="223">
        <v>1512</v>
      </c>
      <c r="L312" s="223">
        <v>4536</v>
      </c>
      <c r="M312" s="224">
        <v>710.83333333333337</v>
      </c>
      <c r="N312" s="225">
        <v>142.16666666666666</v>
      </c>
      <c r="O312" s="226">
        <v>853</v>
      </c>
      <c r="P312" s="350"/>
      <c r="Q312" s="228" t="str">
        <f t="shared" si="50"/>
        <v/>
      </c>
      <c r="R312" s="229" t="s">
        <v>563</v>
      </c>
      <c r="S312" s="230" t="s">
        <v>498</v>
      </c>
      <c r="T312" s="228" t="s">
        <v>45</v>
      </c>
      <c r="U312" s="228" t="s">
        <v>58</v>
      </c>
      <c r="V312" s="228">
        <f t="shared" si="51"/>
        <v>0</v>
      </c>
      <c r="W312" s="228">
        <f t="shared" si="39"/>
        <v>0</v>
      </c>
      <c r="X312" s="231"/>
      <c r="Y312" s="247" t="s">
        <v>970</v>
      </c>
      <c r="Z312" s="351"/>
      <c r="AA312" s="232" t="s">
        <v>1646</v>
      </c>
    </row>
    <row r="313" spans="1:27" ht="24" customHeight="1">
      <c r="A313" s="345">
        <v>33</v>
      </c>
      <c r="B313" s="303" t="s">
        <v>564</v>
      </c>
      <c r="C313" s="346"/>
      <c r="D313" s="347" t="s">
        <v>565</v>
      </c>
      <c r="E313" s="348">
        <v>3</v>
      </c>
      <c r="F313" s="221" t="str">
        <f t="shared" si="49"/>
        <v/>
      </c>
      <c r="G313" s="349"/>
      <c r="H313" s="223" t="s">
        <v>47</v>
      </c>
      <c r="I313" s="223">
        <v>6.9000000000000006E-2</v>
      </c>
      <c r="J313" s="223">
        <v>108</v>
      </c>
      <c r="K313" s="223">
        <v>1512</v>
      </c>
      <c r="L313" s="223">
        <v>4536</v>
      </c>
      <c r="M313" s="224">
        <v>710.83333333333337</v>
      </c>
      <c r="N313" s="225">
        <v>142.16666666666666</v>
      </c>
      <c r="O313" s="226">
        <v>853</v>
      </c>
      <c r="P313" s="350"/>
      <c r="Q313" s="228" t="str">
        <f t="shared" si="50"/>
        <v/>
      </c>
      <c r="R313" s="229" t="s">
        <v>566</v>
      </c>
      <c r="S313" s="230" t="s">
        <v>567</v>
      </c>
      <c r="T313" s="228" t="s">
        <v>45</v>
      </c>
      <c r="U313" s="228" t="s">
        <v>58</v>
      </c>
      <c r="V313" s="228">
        <f t="shared" si="51"/>
        <v>0</v>
      </c>
      <c r="W313" s="228">
        <f t="shared" si="39"/>
        <v>0</v>
      </c>
      <c r="X313" s="231"/>
      <c r="Y313" s="247" t="s">
        <v>970</v>
      </c>
      <c r="Z313" s="351"/>
      <c r="AA313" s="232" t="s">
        <v>1646</v>
      </c>
    </row>
    <row r="314" spans="1:27" ht="24" customHeight="1">
      <c r="A314" s="345">
        <v>34</v>
      </c>
      <c r="B314" s="303" t="s">
        <v>568</v>
      </c>
      <c r="C314" s="346"/>
      <c r="D314" s="347" t="s">
        <v>569</v>
      </c>
      <c r="E314" s="348">
        <v>3</v>
      </c>
      <c r="F314" s="221" t="str">
        <f t="shared" si="49"/>
        <v/>
      </c>
      <c r="G314" s="349"/>
      <c r="H314" s="223" t="s">
        <v>47</v>
      </c>
      <c r="I314" s="223">
        <v>6.9000000000000006E-2</v>
      </c>
      <c r="J314" s="223">
        <v>108</v>
      </c>
      <c r="K314" s="223">
        <v>1512</v>
      </c>
      <c r="L314" s="223">
        <v>4536</v>
      </c>
      <c r="M314" s="224">
        <v>710.83333333333337</v>
      </c>
      <c r="N314" s="225">
        <v>142.16666666666666</v>
      </c>
      <c r="O314" s="226">
        <v>853</v>
      </c>
      <c r="P314" s="350"/>
      <c r="Q314" s="228" t="str">
        <f t="shared" si="50"/>
        <v/>
      </c>
      <c r="R314" s="229" t="s">
        <v>570</v>
      </c>
      <c r="S314" s="230" t="s">
        <v>502</v>
      </c>
      <c r="T314" s="228" t="s">
        <v>45</v>
      </c>
      <c r="U314" s="228" t="s">
        <v>58</v>
      </c>
      <c r="V314" s="228">
        <f t="shared" si="51"/>
        <v>0</v>
      </c>
      <c r="W314" s="228">
        <f t="shared" si="39"/>
        <v>0</v>
      </c>
      <c r="X314" s="231"/>
      <c r="Y314" s="247" t="s">
        <v>970</v>
      </c>
      <c r="Z314" s="351"/>
      <c r="AA314" s="232" t="s">
        <v>1646</v>
      </c>
    </row>
    <row r="315" spans="1:27" ht="24" customHeight="1">
      <c r="A315" s="345">
        <v>35</v>
      </c>
      <c r="B315" s="303" t="s">
        <v>571</v>
      </c>
      <c r="C315" s="346"/>
      <c r="D315" s="347" t="s">
        <v>572</v>
      </c>
      <c r="E315" s="348">
        <v>3</v>
      </c>
      <c r="F315" s="221" t="str">
        <f t="shared" si="49"/>
        <v/>
      </c>
      <c r="G315" s="349"/>
      <c r="H315" s="223" t="s">
        <v>47</v>
      </c>
      <c r="I315" s="223">
        <v>6.9000000000000006E-2</v>
      </c>
      <c r="J315" s="223">
        <v>108</v>
      </c>
      <c r="K315" s="223">
        <v>1512</v>
      </c>
      <c r="L315" s="223">
        <v>4536</v>
      </c>
      <c r="M315" s="224">
        <v>710.83333333333337</v>
      </c>
      <c r="N315" s="225">
        <v>142.16666666666666</v>
      </c>
      <c r="O315" s="226">
        <v>853</v>
      </c>
      <c r="P315" s="350"/>
      <c r="Q315" s="228" t="str">
        <f t="shared" si="50"/>
        <v/>
      </c>
      <c r="R315" s="229" t="s">
        <v>573</v>
      </c>
      <c r="S315" s="230" t="s">
        <v>516</v>
      </c>
      <c r="T315" s="228" t="s">
        <v>45</v>
      </c>
      <c r="U315" s="228" t="s">
        <v>58</v>
      </c>
      <c r="V315" s="228">
        <f t="shared" si="51"/>
        <v>0</v>
      </c>
      <c r="W315" s="228">
        <f t="shared" si="39"/>
        <v>0</v>
      </c>
      <c r="X315" s="231"/>
      <c r="Y315" s="247" t="s">
        <v>970</v>
      </c>
      <c r="Z315" s="351"/>
      <c r="AA315" s="232" t="s">
        <v>1646</v>
      </c>
    </row>
    <row r="316" spans="1:27" ht="24" customHeight="1">
      <c r="A316" s="345">
        <v>36</v>
      </c>
      <c r="B316" s="303" t="s">
        <v>574</v>
      </c>
      <c r="C316" s="346"/>
      <c r="D316" s="347" t="s">
        <v>575</v>
      </c>
      <c r="E316" s="348">
        <v>3</v>
      </c>
      <c r="F316" s="221" t="str">
        <f t="shared" si="49"/>
        <v/>
      </c>
      <c r="G316" s="349"/>
      <c r="H316" s="223" t="s">
        <v>47</v>
      </c>
      <c r="I316" s="223">
        <v>6.9000000000000006E-2</v>
      </c>
      <c r="J316" s="223">
        <v>108</v>
      </c>
      <c r="K316" s="223">
        <v>1512</v>
      </c>
      <c r="L316" s="223">
        <v>4536</v>
      </c>
      <c r="M316" s="224">
        <v>710.83333333333337</v>
      </c>
      <c r="N316" s="225">
        <v>142.16666666666666</v>
      </c>
      <c r="O316" s="226">
        <v>853</v>
      </c>
      <c r="P316" s="350"/>
      <c r="Q316" s="228" t="str">
        <f t="shared" si="50"/>
        <v/>
      </c>
      <c r="R316" s="229" t="s">
        <v>576</v>
      </c>
      <c r="S316" s="230" t="s">
        <v>502</v>
      </c>
      <c r="T316" s="228" t="s">
        <v>45</v>
      </c>
      <c r="U316" s="228" t="s">
        <v>58</v>
      </c>
      <c r="V316" s="228">
        <f t="shared" si="51"/>
        <v>0</v>
      </c>
      <c r="W316" s="228">
        <f t="shared" si="39"/>
        <v>0</v>
      </c>
      <c r="X316" s="231"/>
      <c r="Y316" s="247" t="s">
        <v>970</v>
      </c>
      <c r="Z316" s="351"/>
      <c r="AA316" s="232" t="s">
        <v>1646</v>
      </c>
    </row>
    <row r="317" spans="1:27" ht="24" customHeight="1">
      <c r="A317" s="345">
        <v>37</v>
      </c>
      <c r="B317" s="303" t="s">
        <v>577</v>
      </c>
      <c r="C317" s="346"/>
      <c r="D317" s="347" t="s">
        <v>578</v>
      </c>
      <c r="E317" s="348">
        <v>3</v>
      </c>
      <c r="F317" s="221" t="str">
        <f t="shared" si="49"/>
        <v/>
      </c>
      <c r="G317" s="349"/>
      <c r="H317" s="223" t="s">
        <v>47</v>
      </c>
      <c r="I317" s="223">
        <v>6.9000000000000006E-2</v>
      </c>
      <c r="J317" s="223">
        <v>108</v>
      </c>
      <c r="K317" s="223">
        <v>1512</v>
      </c>
      <c r="L317" s="223">
        <v>4536</v>
      </c>
      <c r="M317" s="224">
        <v>710.83333333333337</v>
      </c>
      <c r="N317" s="225">
        <v>142.16666666666666</v>
      </c>
      <c r="O317" s="226">
        <v>853</v>
      </c>
      <c r="P317" s="350"/>
      <c r="Q317" s="228" t="str">
        <f t="shared" si="50"/>
        <v/>
      </c>
      <c r="R317" s="229" t="s">
        <v>579</v>
      </c>
      <c r="S317" s="230" t="s">
        <v>523</v>
      </c>
      <c r="T317" s="228" t="s">
        <v>45</v>
      </c>
      <c r="U317" s="228" t="s">
        <v>58</v>
      </c>
      <c r="V317" s="228">
        <f t="shared" si="51"/>
        <v>0</v>
      </c>
      <c r="W317" s="228">
        <f t="shared" ref="W317:W396" si="52">IFERROR(G317/L317,"")</f>
        <v>0</v>
      </c>
      <c r="X317" s="231"/>
      <c r="Y317" s="247" t="s">
        <v>970</v>
      </c>
      <c r="Z317" s="351"/>
      <c r="AA317" s="232" t="s">
        <v>1646</v>
      </c>
    </row>
    <row r="318" spans="1:27" ht="24" customHeight="1">
      <c r="A318" s="345">
        <v>38</v>
      </c>
      <c r="B318" s="810" t="s">
        <v>580</v>
      </c>
      <c r="C318" s="811"/>
      <c r="D318" s="812" t="s">
        <v>581</v>
      </c>
      <c r="E318" s="348">
        <v>3</v>
      </c>
      <c r="F318" s="221" t="str">
        <f t="shared" si="49"/>
        <v/>
      </c>
      <c r="G318" s="349"/>
      <c r="H318" s="223" t="s">
        <v>47</v>
      </c>
      <c r="I318" s="223">
        <v>6.9000000000000006E-2</v>
      </c>
      <c r="J318" s="223">
        <v>108</v>
      </c>
      <c r="K318" s="223">
        <v>1512</v>
      </c>
      <c r="L318" s="223">
        <v>4536</v>
      </c>
      <c r="M318" s="224">
        <v>710.83333333333337</v>
      </c>
      <c r="N318" s="225">
        <v>142.16666666666666</v>
      </c>
      <c r="O318" s="226">
        <v>853</v>
      </c>
      <c r="P318" s="350"/>
      <c r="Q318" s="228" t="str">
        <f t="shared" si="50"/>
        <v/>
      </c>
      <c r="R318" s="229" t="s">
        <v>582</v>
      </c>
      <c r="S318" s="230" t="s">
        <v>583</v>
      </c>
      <c r="T318" s="228" t="s">
        <v>45</v>
      </c>
      <c r="U318" s="228" t="s">
        <v>58</v>
      </c>
      <c r="V318" s="228">
        <f t="shared" si="51"/>
        <v>0</v>
      </c>
      <c r="W318" s="228">
        <f t="shared" si="52"/>
        <v>0</v>
      </c>
      <c r="X318" s="231"/>
      <c r="Y318" s="247" t="s">
        <v>970</v>
      </c>
      <c r="Z318" s="351"/>
      <c r="AA318" s="232" t="s">
        <v>1646</v>
      </c>
    </row>
    <row r="319" spans="1:27" ht="24" customHeight="1">
      <c r="A319" s="345">
        <v>39</v>
      </c>
      <c r="B319" s="810" t="s">
        <v>1664</v>
      </c>
      <c r="C319" s="813"/>
      <c r="D319" s="812" t="s">
        <v>1665</v>
      </c>
      <c r="E319" s="348">
        <v>3</v>
      </c>
      <c r="F319" s="221" t="str">
        <f t="shared" si="49"/>
        <v/>
      </c>
      <c r="G319" s="349"/>
      <c r="H319" s="223" t="s">
        <v>47</v>
      </c>
      <c r="I319" s="223">
        <v>6.9000000000000006E-2</v>
      </c>
      <c r="J319" s="223">
        <v>108</v>
      </c>
      <c r="K319" s="223">
        <v>1512</v>
      </c>
      <c r="L319" s="223">
        <v>4536</v>
      </c>
      <c r="M319" s="224">
        <v>710.83333333333337</v>
      </c>
      <c r="N319" s="225">
        <v>142.16666666666666</v>
      </c>
      <c r="O319" s="226">
        <v>853</v>
      </c>
      <c r="P319" s="350"/>
      <c r="Q319" s="228" t="str">
        <f t="shared" si="50"/>
        <v/>
      </c>
      <c r="R319" s="229" t="s">
        <v>1666</v>
      </c>
      <c r="S319" s="230" t="s">
        <v>1667</v>
      </c>
      <c r="T319" s="228" t="s">
        <v>45</v>
      </c>
      <c r="U319" s="228" t="s">
        <v>58</v>
      </c>
      <c r="V319" s="228">
        <f t="shared" si="51"/>
        <v>0</v>
      </c>
      <c r="W319" s="228">
        <f t="shared" si="52"/>
        <v>0</v>
      </c>
      <c r="X319" s="231"/>
      <c r="Y319" s="247" t="s">
        <v>970</v>
      </c>
      <c r="Z319" s="351"/>
      <c r="AA319" s="232" t="s">
        <v>1646</v>
      </c>
    </row>
    <row r="320" spans="1:27" ht="24" customHeight="1">
      <c r="A320" s="345">
        <v>40</v>
      </c>
      <c r="B320" s="809" t="s">
        <v>584</v>
      </c>
      <c r="C320" s="346"/>
      <c r="D320" s="347" t="s">
        <v>585</v>
      </c>
      <c r="E320" s="348">
        <v>3</v>
      </c>
      <c r="F320" s="221" t="str">
        <f t="shared" si="49"/>
        <v/>
      </c>
      <c r="G320" s="349"/>
      <c r="H320" s="223" t="s">
        <v>48</v>
      </c>
      <c r="I320" s="223">
        <v>6.9000000000000006E-2</v>
      </c>
      <c r="J320" s="223">
        <v>108</v>
      </c>
      <c r="K320" s="223">
        <v>1512</v>
      </c>
      <c r="L320" s="223">
        <v>4536</v>
      </c>
      <c r="M320" s="224">
        <v>710.83333333333337</v>
      </c>
      <c r="N320" s="225">
        <v>142.16666666666666</v>
      </c>
      <c r="O320" s="226">
        <v>853</v>
      </c>
      <c r="P320" s="350"/>
      <c r="Q320" s="228" t="str">
        <f t="shared" si="50"/>
        <v/>
      </c>
      <c r="R320" s="229" t="s">
        <v>586</v>
      </c>
      <c r="S320" s="230" t="s">
        <v>534</v>
      </c>
      <c r="T320" s="228" t="s">
        <v>45</v>
      </c>
      <c r="U320" s="228" t="s">
        <v>58</v>
      </c>
      <c r="V320" s="228">
        <f t="shared" si="51"/>
        <v>0</v>
      </c>
      <c r="W320" s="228">
        <f t="shared" si="52"/>
        <v>0</v>
      </c>
      <c r="X320" s="231"/>
      <c r="Y320" s="247" t="s">
        <v>970</v>
      </c>
      <c r="Z320" s="351"/>
      <c r="AA320" s="232" t="s">
        <v>1646</v>
      </c>
    </row>
    <row r="321" spans="1:27" ht="24" customHeight="1">
      <c r="A321" s="345">
        <v>41</v>
      </c>
      <c r="B321" s="809" t="s">
        <v>587</v>
      </c>
      <c r="C321" s="346"/>
      <c r="D321" s="347" t="s">
        <v>588</v>
      </c>
      <c r="E321" s="348">
        <v>3</v>
      </c>
      <c r="F321" s="221" t="str">
        <f t="shared" si="49"/>
        <v/>
      </c>
      <c r="G321" s="349"/>
      <c r="H321" s="223" t="s">
        <v>47</v>
      </c>
      <c r="I321" s="223">
        <v>6.9000000000000006E-2</v>
      </c>
      <c r="J321" s="223">
        <v>108</v>
      </c>
      <c r="K321" s="223">
        <v>1512</v>
      </c>
      <c r="L321" s="223">
        <v>4536</v>
      </c>
      <c r="M321" s="224">
        <v>710.83333333333337</v>
      </c>
      <c r="N321" s="225">
        <v>142.16666666666666</v>
      </c>
      <c r="O321" s="226">
        <v>853</v>
      </c>
      <c r="P321" s="350"/>
      <c r="Q321" s="228" t="str">
        <f t="shared" si="50"/>
        <v/>
      </c>
      <c r="R321" s="229" t="s">
        <v>589</v>
      </c>
      <c r="S321" s="230" t="s">
        <v>590</v>
      </c>
      <c r="T321" s="228" t="s">
        <v>45</v>
      </c>
      <c r="U321" s="228" t="s">
        <v>58</v>
      </c>
      <c r="V321" s="228">
        <f t="shared" si="51"/>
        <v>0</v>
      </c>
      <c r="W321" s="228">
        <f t="shared" si="52"/>
        <v>0</v>
      </c>
      <c r="X321" s="231"/>
      <c r="Y321" s="247" t="s">
        <v>970</v>
      </c>
      <c r="Z321" s="351"/>
      <c r="AA321" s="232" t="s">
        <v>1646</v>
      </c>
    </row>
    <row r="322" spans="1:27" ht="24" customHeight="1">
      <c r="A322" s="345">
        <v>42</v>
      </c>
      <c r="B322" s="809" t="s">
        <v>591</v>
      </c>
      <c r="C322" s="346"/>
      <c r="D322" s="347" t="s">
        <v>592</v>
      </c>
      <c r="E322" s="348">
        <v>3</v>
      </c>
      <c r="F322" s="221" t="str">
        <f t="shared" si="49"/>
        <v/>
      </c>
      <c r="G322" s="349"/>
      <c r="H322" s="223" t="s">
        <v>48</v>
      </c>
      <c r="I322" s="223">
        <v>6.9000000000000006E-2</v>
      </c>
      <c r="J322" s="223">
        <v>108</v>
      </c>
      <c r="K322" s="223">
        <v>1512</v>
      </c>
      <c r="L322" s="223">
        <v>4536</v>
      </c>
      <c r="M322" s="224">
        <v>710.83333333333337</v>
      </c>
      <c r="N322" s="225">
        <v>142.16666666666666</v>
      </c>
      <c r="O322" s="226">
        <v>853</v>
      </c>
      <c r="P322" s="350"/>
      <c r="Q322" s="228" t="str">
        <f t="shared" si="50"/>
        <v/>
      </c>
      <c r="R322" s="229" t="s">
        <v>593</v>
      </c>
      <c r="S322" s="230" t="s">
        <v>534</v>
      </c>
      <c r="T322" s="228" t="s">
        <v>45</v>
      </c>
      <c r="U322" s="228" t="s">
        <v>58</v>
      </c>
      <c r="V322" s="228">
        <f t="shared" si="51"/>
        <v>0</v>
      </c>
      <c r="W322" s="228">
        <f t="shared" si="52"/>
        <v>0</v>
      </c>
      <c r="X322" s="231"/>
      <c r="Y322" s="247" t="s">
        <v>970</v>
      </c>
      <c r="Z322" s="351"/>
      <c r="AA322" s="232" t="s">
        <v>1646</v>
      </c>
    </row>
    <row r="323" spans="1:27" ht="24" customHeight="1">
      <c r="A323" s="345">
        <v>43</v>
      </c>
      <c r="B323" s="809" t="s">
        <v>594</v>
      </c>
      <c r="C323" s="346"/>
      <c r="D323" s="347" t="s">
        <v>595</v>
      </c>
      <c r="E323" s="348">
        <v>3</v>
      </c>
      <c r="F323" s="221" t="str">
        <f t="shared" si="49"/>
        <v/>
      </c>
      <c r="G323" s="349"/>
      <c r="H323" s="223" t="s">
        <v>44</v>
      </c>
      <c r="I323" s="223">
        <v>6.9000000000000006E-2</v>
      </c>
      <c r="J323" s="223">
        <v>108</v>
      </c>
      <c r="K323" s="223">
        <v>1512</v>
      </c>
      <c r="L323" s="223">
        <v>4536</v>
      </c>
      <c r="M323" s="224">
        <v>710.83333333333337</v>
      </c>
      <c r="N323" s="225">
        <v>142.16666666666666</v>
      </c>
      <c r="O323" s="226">
        <v>853</v>
      </c>
      <c r="P323" s="350"/>
      <c r="Q323" s="228" t="str">
        <f t="shared" si="50"/>
        <v/>
      </c>
      <c r="R323" s="229" t="s">
        <v>596</v>
      </c>
      <c r="S323" s="230" t="s">
        <v>502</v>
      </c>
      <c r="T323" s="228" t="s">
        <v>45</v>
      </c>
      <c r="U323" s="228" t="s">
        <v>58</v>
      </c>
      <c r="V323" s="228">
        <f t="shared" si="51"/>
        <v>0</v>
      </c>
      <c r="W323" s="228">
        <f t="shared" si="52"/>
        <v>0</v>
      </c>
      <c r="X323" s="231"/>
      <c r="Y323" s="247" t="s">
        <v>970</v>
      </c>
      <c r="Z323" s="351"/>
      <c r="AA323" s="232" t="s">
        <v>1646</v>
      </c>
    </row>
    <row r="324" spans="1:27" ht="24" customHeight="1">
      <c r="A324" s="345">
        <v>44</v>
      </c>
      <c r="B324" s="809" t="s">
        <v>597</v>
      </c>
      <c r="C324" s="250" t="s">
        <v>78</v>
      </c>
      <c r="D324" s="347" t="s">
        <v>598</v>
      </c>
      <c r="E324" s="348">
        <v>3</v>
      </c>
      <c r="F324" s="221" t="str">
        <f t="shared" si="49"/>
        <v/>
      </c>
      <c r="G324" s="349"/>
      <c r="H324" s="223" t="s">
        <v>47</v>
      </c>
      <c r="I324" s="223">
        <v>6.9000000000000006E-2</v>
      </c>
      <c r="J324" s="223">
        <v>108</v>
      </c>
      <c r="K324" s="223">
        <v>1512</v>
      </c>
      <c r="L324" s="223">
        <v>4536</v>
      </c>
      <c r="M324" s="224">
        <v>710.83333333333337</v>
      </c>
      <c r="N324" s="225">
        <v>142.16666666666666</v>
      </c>
      <c r="O324" s="226">
        <v>853</v>
      </c>
      <c r="P324" s="350"/>
      <c r="Q324" s="228" t="str">
        <f t="shared" si="50"/>
        <v/>
      </c>
      <c r="R324" s="229" t="s">
        <v>599</v>
      </c>
      <c r="S324" s="230" t="s">
        <v>502</v>
      </c>
      <c r="T324" s="228" t="s">
        <v>45</v>
      </c>
      <c r="U324" s="228" t="s">
        <v>58</v>
      </c>
      <c r="V324" s="228">
        <f t="shared" si="51"/>
        <v>0</v>
      </c>
      <c r="W324" s="228">
        <f t="shared" si="52"/>
        <v>0</v>
      </c>
      <c r="X324" s="231"/>
      <c r="Y324" s="247" t="s">
        <v>970</v>
      </c>
      <c r="Z324" s="351"/>
      <c r="AA324" s="232" t="s">
        <v>1646</v>
      </c>
    </row>
    <row r="325" spans="1:27" ht="24" customHeight="1">
      <c r="A325" s="345">
        <v>45</v>
      </c>
      <c r="B325" s="809" t="s">
        <v>600</v>
      </c>
      <c r="C325" s="346"/>
      <c r="D325" s="347" t="s">
        <v>601</v>
      </c>
      <c r="E325" s="348">
        <v>3</v>
      </c>
      <c r="F325" s="221" t="str">
        <f t="shared" si="49"/>
        <v/>
      </c>
      <c r="G325" s="349"/>
      <c r="H325" s="223" t="s">
        <v>44</v>
      </c>
      <c r="I325" s="223">
        <v>6.9000000000000006E-2</v>
      </c>
      <c r="J325" s="223">
        <v>108</v>
      </c>
      <c r="K325" s="223">
        <v>1512</v>
      </c>
      <c r="L325" s="223">
        <v>4536</v>
      </c>
      <c r="M325" s="224">
        <v>710.83333333333337</v>
      </c>
      <c r="N325" s="225">
        <v>142.16666666666666</v>
      </c>
      <c r="O325" s="226">
        <v>853</v>
      </c>
      <c r="P325" s="350"/>
      <c r="Q325" s="228" t="str">
        <f t="shared" si="50"/>
        <v/>
      </c>
      <c r="R325" s="229" t="s">
        <v>602</v>
      </c>
      <c r="S325" s="230" t="s">
        <v>498</v>
      </c>
      <c r="T325" s="228" t="s">
        <v>45</v>
      </c>
      <c r="U325" s="228" t="s">
        <v>58</v>
      </c>
      <c r="V325" s="228">
        <f t="shared" si="51"/>
        <v>0</v>
      </c>
      <c r="W325" s="228">
        <f t="shared" si="52"/>
        <v>0</v>
      </c>
      <c r="X325" s="231"/>
      <c r="Y325" s="247" t="s">
        <v>970</v>
      </c>
      <c r="Z325" s="351"/>
      <c r="AA325" s="232" t="s">
        <v>1646</v>
      </c>
    </row>
    <row r="326" spans="1:27" ht="24" customHeight="1">
      <c r="A326" s="345">
        <v>46</v>
      </c>
      <c r="B326" s="809" t="s">
        <v>1820</v>
      </c>
      <c r="C326" s="346"/>
      <c r="D326" s="347" t="s">
        <v>1821</v>
      </c>
      <c r="E326" s="348">
        <v>3</v>
      </c>
      <c r="F326" s="221" t="str">
        <f t="shared" si="49"/>
        <v/>
      </c>
      <c r="G326" s="349"/>
      <c r="H326" s="223" t="s">
        <v>47</v>
      </c>
      <c r="I326" s="223">
        <v>6.9000000000000006E-2</v>
      </c>
      <c r="J326" s="223">
        <v>108</v>
      </c>
      <c r="K326" s="223">
        <v>1512</v>
      </c>
      <c r="L326" s="223">
        <v>4536</v>
      </c>
      <c r="M326" s="224">
        <v>710.83333333333337</v>
      </c>
      <c r="N326" s="225">
        <v>142.16666666666666</v>
      </c>
      <c r="O326" s="226">
        <v>853</v>
      </c>
      <c r="P326" s="350"/>
      <c r="Q326" s="228" t="str">
        <f t="shared" si="50"/>
        <v/>
      </c>
      <c r="R326" s="229" t="s">
        <v>1822</v>
      </c>
      <c r="S326" s="230" t="s">
        <v>1823</v>
      </c>
      <c r="T326" s="228" t="s">
        <v>45</v>
      </c>
      <c r="U326" s="228" t="s">
        <v>58</v>
      </c>
      <c r="V326" s="228">
        <f t="shared" si="51"/>
        <v>0</v>
      </c>
      <c r="W326" s="228">
        <f t="shared" si="52"/>
        <v>0</v>
      </c>
      <c r="X326" s="231"/>
      <c r="Y326" s="247" t="s">
        <v>970</v>
      </c>
      <c r="Z326" s="351"/>
      <c r="AA326" s="232" t="s">
        <v>1646</v>
      </c>
    </row>
    <row r="327" spans="1:27" ht="24" customHeight="1">
      <c r="A327" s="345">
        <v>47</v>
      </c>
      <c r="B327" s="809" t="s">
        <v>603</v>
      </c>
      <c r="C327" s="346"/>
      <c r="D327" s="347" t="s">
        <v>604</v>
      </c>
      <c r="E327" s="348">
        <v>3</v>
      </c>
      <c r="F327" s="221" t="str">
        <f t="shared" si="49"/>
        <v/>
      </c>
      <c r="G327" s="349"/>
      <c r="H327" s="223" t="s">
        <v>48</v>
      </c>
      <c r="I327" s="223">
        <v>6.9000000000000006E-2</v>
      </c>
      <c r="J327" s="223">
        <v>108</v>
      </c>
      <c r="K327" s="223">
        <v>1512</v>
      </c>
      <c r="L327" s="223">
        <v>4536</v>
      </c>
      <c r="M327" s="224">
        <v>710.83333333333337</v>
      </c>
      <c r="N327" s="225">
        <v>142.16666666666666</v>
      </c>
      <c r="O327" s="226">
        <v>853</v>
      </c>
      <c r="P327" s="350"/>
      <c r="Q327" s="228" t="str">
        <f t="shared" si="50"/>
        <v/>
      </c>
      <c r="R327" s="229" t="s">
        <v>605</v>
      </c>
      <c r="S327" s="230" t="s">
        <v>583</v>
      </c>
      <c r="T327" s="228" t="s">
        <v>45</v>
      </c>
      <c r="U327" s="228" t="s">
        <v>58</v>
      </c>
      <c r="V327" s="228">
        <f t="shared" si="51"/>
        <v>0</v>
      </c>
      <c r="W327" s="228">
        <f t="shared" si="52"/>
        <v>0</v>
      </c>
      <c r="X327" s="231"/>
      <c r="Y327" s="247" t="s">
        <v>970</v>
      </c>
      <c r="Z327" s="351"/>
      <c r="AA327" s="232" t="s">
        <v>1646</v>
      </c>
    </row>
    <row r="328" spans="1:27" ht="24" customHeight="1">
      <c r="A328" s="345">
        <v>48</v>
      </c>
      <c r="B328" s="809" t="s">
        <v>606</v>
      </c>
      <c r="C328" s="250" t="s">
        <v>78</v>
      </c>
      <c r="D328" s="347" t="s">
        <v>607</v>
      </c>
      <c r="E328" s="348">
        <v>3</v>
      </c>
      <c r="F328" s="221" t="str">
        <f t="shared" si="49"/>
        <v/>
      </c>
      <c r="G328" s="349"/>
      <c r="H328" s="223" t="s">
        <v>48</v>
      </c>
      <c r="I328" s="223">
        <v>6.9000000000000006E-2</v>
      </c>
      <c r="J328" s="223">
        <v>108</v>
      </c>
      <c r="K328" s="223">
        <v>1512</v>
      </c>
      <c r="L328" s="223">
        <v>4536</v>
      </c>
      <c r="M328" s="224">
        <v>710.83333333333337</v>
      </c>
      <c r="N328" s="225">
        <v>142.16666666666666</v>
      </c>
      <c r="O328" s="226">
        <v>853</v>
      </c>
      <c r="P328" s="350"/>
      <c r="Q328" s="228" t="str">
        <f t="shared" si="50"/>
        <v/>
      </c>
      <c r="R328" s="229" t="s">
        <v>608</v>
      </c>
      <c r="S328" s="230" t="s">
        <v>502</v>
      </c>
      <c r="T328" s="228" t="s">
        <v>45</v>
      </c>
      <c r="U328" s="228" t="s">
        <v>58</v>
      </c>
      <c r="V328" s="228">
        <f t="shared" si="51"/>
        <v>0</v>
      </c>
      <c r="W328" s="228">
        <f t="shared" si="52"/>
        <v>0</v>
      </c>
      <c r="X328" s="231"/>
      <c r="Y328" s="247" t="s">
        <v>970</v>
      </c>
      <c r="Z328" s="351"/>
      <c r="AA328" s="232" t="s">
        <v>1646</v>
      </c>
    </row>
    <row r="329" spans="1:27" ht="24" customHeight="1">
      <c r="A329" s="345">
        <v>49</v>
      </c>
      <c r="B329" s="809" t="s">
        <v>609</v>
      </c>
      <c r="C329" s="346"/>
      <c r="D329" s="347" t="s">
        <v>610</v>
      </c>
      <c r="E329" s="348">
        <v>3</v>
      </c>
      <c r="F329" s="221" t="str">
        <f t="shared" si="49"/>
        <v/>
      </c>
      <c r="G329" s="349"/>
      <c r="H329" s="223" t="s">
        <v>47</v>
      </c>
      <c r="I329" s="223">
        <v>6.9000000000000006E-2</v>
      </c>
      <c r="J329" s="223">
        <v>108</v>
      </c>
      <c r="K329" s="223">
        <v>1512</v>
      </c>
      <c r="L329" s="223">
        <v>4536</v>
      </c>
      <c r="M329" s="224">
        <v>710.83333333333337</v>
      </c>
      <c r="N329" s="225">
        <v>142.16666666666666</v>
      </c>
      <c r="O329" s="226">
        <v>853</v>
      </c>
      <c r="P329" s="350"/>
      <c r="Q329" s="228" t="str">
        <f t="shared" si="50"/>
        <v/>
      </c>
      <c r="R329" s="229" t="s">
        <v>611</v>
      </c>
      <c r="S329" s="230" t="s">
        <v>502</v>
      </c>
      <c r="T329" s="228" t="s">
        <v>45</v>
      </c>
      <c r="U329" s="228" t="s">
        <v>58</v>
      </c>
      <c r="V329" s="228">
        <f t="shared" si="51"/>
        <v>0</v>
      </c>
      <c r="W329" s="228">
        <f t="shared" si="52"/>
        <v>0</v>
      </c>
      <c r="X329" s="231"/>
      <c r="Y329" s="247" t="s">
        <v>970</v>
      </c>
      <c r="Z329" s="351"/>
      <c r="AA329" s="232" t="s">
        <v>1646</v>
      </c>
    </row>
    <row r="330" spans="1:27" ht="24" customHeight="1">
      <c r="A330" s="345">
        <v>50</v>
      </c>
      <c r="B330" s="809" t="s">
        <v>612</v>
      </c>
      <c r="C330" s="346"/>
      <c r="D330" s="347" t="s">
        <v>613</v>
      </c>
      <c r="E330" s="348">
        <v>3</v>
      </c>
      <c r="F330" s="221" t="str">
        <f t="shared" si="49"/>
        <v/>
      </c>
      <c r="G330" s="349"/>
      <c r="H330" s="223" t="s">
        <v>47</v>
      </c>
      <c r="I330" s="223">
        <v>6.9000000000000006E-2</v>
      </c>
      <c r="J330" s="223">
        <v>108</v>
      </c>
      <c r="K330" s="223">
        <v>1512</v>
      </c>
      <c r="L330" s="223">
        <v>4536</v>
      </c>
      <c r="M330" s="224">
        <v>710.83333333333337</v>
      </c>
      <c r="N330" s="225">
        <v>142.16666666666666</v>
      </c>
      <c r="O330" s="226">
        <v>853</v>
      </c>
      <c r="P330" s="350"/>
      <c r="Q330" s="228" t="str">
        <f t="shared" si="50"/>
        <v/>
      </c>
      <c r="R330" s="229" t="s">
        <v>614</v>
      </c>
      <c r="S330" s="230" t="s">
        <v>583</v>
      </c>
      <c r="T330" s="228" t="s">
        <v>45</v>
      </c>
      <c r="U330" s="228" t="s">
        <v>58</v>
      </c>
      <c r="V330" s="228">
        <f t="shared" si="51"/>
        <v>0</v>
      </c>
      <c r="W330" s="228">
        <f t="shared" si="52"/>
        <v>0</v>
      </c>
      <c r="X330" s="231"/>
      <c r="Y330" s="247" t="s">
        <v>970</v>
      </c>
      <c r="Z330" s="351"/>
      <c r="AA330" s="232" t="s">
        <v>1646</v>
      </c>
    </row>
    <row r="331" spans="1:27" ht="24" customHeight="1">
      <c r="A331" s="345">
        <v>51</v>
      </c>
      <c r="B331" s="809" t="s">
        <v>615</v>
      </c>
      <c r="C331" s="346"/>
      <c r="D331" s="347" t="s">
        <v>616</v>
      </c>
      <c r="E331" s="348">
        <v>3</v>
      </c>
      <c r="F331" s="221" t="str">
        <f t="shared" si="49"/>
        <v/>
      </c>
      <c r="G331" s="349"/>
      <c r="H331" s="223" t="s">
        <v>48</v>
      </c>
      <c r="I331" s="223">
        <v>6.9000000000000006E-2</v>
      </c>
      <c r="J331" s="223">
        <v>108</v>
      </c>
      <c r="K331" s="223">
        <v>1512</v>
      </c>
      <c r="L331" s="223">
        <v>4536</v>
      </c>
      <c r="M331" s="224">
        <v>710.83333333333337</v>
      </c>
      <c r="N331" s="225">
        <v>142.16666666666666</v>
      </c>
      <c r="O331" s="226">
        <v>853</v>
      </c>
      <c r="P331" s="350"/>
      <c r="Q331" s="228" t="str">
        <f t="shared" si="50"/>
        <v/>
      </c>
      <c r="R331" s="229" t="s">
        <v>617</v>
      </c>
      <c r="S331" s="230" t="s">
        <v>583</v>
      </c>
      <c r="T331" s="228" t="s">
        <v>45</v>
      </c>
      <c r="U331" s="228" t="s">
        <v>58</v>
      </c>
      <c r="V331" s="228">
        <f t="shared" si="51"/>
        <v>0</v>
      </c>
      <c r="W331" s="228">
        <f t="shared" si="52"/>
        <v>0</v>
      </c>
      <c r="X331" s="231"/>
      <c r="Y331" s="247" t="s">
        <v>970</v>
      </c>
      <c r="Z331" s="351"/>
      <c r="AA331" s="232" t="s">
        <v>1646</v>
      </c>
    </row>
    <row r="332" spans="1:27" ht="24" customHeight="1">
      <c r="A332" s="345">
        <v>52</v>
      </c>
      <c r="B332" s="810" t="s">
        <v>618</v>
      </c>
      <c r="C332" s="814" t="s">
        <v>78</v>
      </c>
      <c r="D332" s="812" t="s">
        <v>619</v>
      </c>
      <c r="E332" s="348">
        <v>3</v>
      </c>
      <c r="F332" s="221" t="str">
        <f t="shared" si="49"/>
        <v/>
      </c>
      <c r="G332" s="349"/>
      <c r="H332" s="223" t="s">
        <v>48</v>
      </c>
      <c r="I332" s="223">
        <v>6.9000000000000006E-2</v>
      </c>
      <c r="J332" s="223">
        <v>108</v>
      </c>
      <c r="K332" s="223">
        <v>1512</v>
      </c>
      <c r="L332" s="223">
        <v>4536</v>
      </c>
      <c r="M332" s="224">
        <v>710.83333333333337</v>
      </c>
      <c r="N332" s="225">
        <v>142.16666666666666</v>
      </c>
      <c r="O332" s="226">
        <v>853</v>
      </c>
      <c r="P332" s="350"/>
      <c r="Q332" s="228" t="str">
        <f t="shared" si="50"/>
        <v/>
      </c>
      <c r="R332" s="229" t="s">
        <v>620</v>
      </c>
      <c r="S332" s="230" t="s">
        <v>560</v>
      </c>
      <c r="T332" s="228" t="s">
        <v>45</v>
      </c>
      <c r="U332" s="228" t="s">
        <v>58</v>
      </c>
      <c r="V332" s="228">
        <f t="shared" si="51"/>
        <v>0</v>
      </c>
      <c r="W332" s="228">
        <f t="shared" si="52"/>
        <v>0</v>
      </c>
      <c r="X332" s="231"/>
      <c r="Y332" s="247" t="s">
        <v>970</v>
      </c>
      <c r="Z332" s="351"/>
      <c r="AA332" s="232" t="s">
        <v>1646</v>
      </c>
    </row>
    <row r="333" spans="1:27" ht="24" customHeight="1">
      <c r="A333" s="345">
        <v>53</v>
      </c>
      <c r="B333" s="810" t="s">
        <v>621</v>
      </c>
      <c r="C333" s="811"/>
      <c r="D333" s="812" t="s">
        <v>622</v>
      </c>
      <c r="E333" s="348">
        <v>3</v>
      </c>
      <c r="F333" s="221" t="str">
        <f t="shared" si="49"/>
        <v/>
      </c>
      <c r="G333" s="349"/>
      <c r="H333" s="223" t="s">
        <v>48</v>
      </c>
      <c r="I333" s="223">
        <v>6.9000000000000006E-2</v>
      </c>
      <c r="J333" s="223">
        <v>108</v>
      </c>
      <c r="K333" s="223">
        <v>1512</v>
      </c>
      <c r="L333" s="223">
        <v>4536</v>
      </c>
      <c r="M333" s="224">
        <v>710.83333333333337</v>
      </c>
      <c r="N333" s="225">
        <v>142.16666666666666</v>
      </c>
      <c r="O333" s="226">
        <v>853</v>
      </c>
      <c r="P333" s="350"/>
      <c r="Q333" s="228" t="str">
        <f t="shared" si="50"/>
        <v/>
      </c>
      <c r="R333" s="229" t="s">
        <v>623</v>
      </c>
      <c r="S333" s="230" t="s">
        <v>502</v>
      </c>
      <c r="T333" s="228" t="s">
        <v>45</v>
      </c>
      <c r="U333" s="228" t="s">
        <v>58</v>
      </c>
      <c r="V333" s="228">
        <f t="shared" si="51"/>
        <v>0</v>
      </c>
      <c r="W333" s="228">
        <f t="shared" si="52"/>
        <v>0</v>
      </c>
      <c r="X333" s="231"/>
      <c r="Y333" s="247" t="s">
        <v>970</v>
      </c>
      <c r="Z333" s="351"/>
      <c r="AA333" s="232" t="s">
        <v>1646</v>
      </c>
    </row>
    <row r="334" spans="1:27" ht="24" customHeight="1">
      <c r="A334" s="345">
        <v>54</v>
      </c>
      <c r="B334" s="810" t="s">
        <v>1668</v>
      </c>
      <c r="C334" s="813"/>
      <c r="D334" s="812" t="s">
        <v>1669</v>
      </c>
      <c r="E334" s="348">
        <v>3</v>
      </c>
      <c r="F334" s="221" t="str">
        <f t="shared" si="49"/>
        <v/>
      </c>
      <c r="G334" s="349"/>
      <c r="H334" s="223" t="s">
        <v>47</v>
      </c>
      <c r="I334" s="223">
        <v>6.9000000000000006E-2</v>
      </c>
      <c r="J334" s="223">
        <v>108</v>
      </c>
      <c r="K334" s="223">
        <v>1512</v>
      </c>
      <c r="L334" s="223">
        <v>4536</v>
      </c>
      <c r="M334" s="224">
        <v>710.83333333333337</v>
      </c>
      <c r="N334" s="225">
        <v>142.16666666666666</v>
      </c>
      <c r="O334" s="226">
        <v>853</v>
      </c>
      <c r="P334" s="350"/>
      <c r="Q334" s="228" t="str">
        <f t="shared" si="50"/>
        <v/>
      </c>
      <c r="R334" s="229" t="s">
        <v>1670</v>
      </c>
      <c r="S334" s="230" t="s">
        <v>1667</v>
      </c>
      <c r="T334" s="228" t="s">
        <v>45</v>
      </c>
      <c r="U334" s="228" t="s">
        <v>58</v>
      </c>
      <c r="V334" s="228">
        <f t="shared" si="51"/>
        <v>0</v>
      </c>
      <c r="W334" s="228">
        <f t="shared" si="52"/>
        <v>0</v>
      </c>
      <c r="X334" s="231"/>
      <c r="Y334" s="247" t="s">
        <v>970</v>
      </c>
      <c r="Z334" s="351"/>
      <c r="AA334" s="232" t="s">
        <v>1646</v>
      </c>
    </row>
    <row r="335" spans="1:27" ht="24" customHeight="1">
      <c r="A335" s="345">
        <v>55</v>
      </c>
      <c r="B335" s="810" t="s">
        <v>624</v>
      </c>
      <c r="C335" s="811"/>
      <c r="D335" s="812" t="s">
        <v>625</v>
      </c>
      <c r="E335" s="348">
        <v>3</v>
      </c>
      <c r="F335" s="221" t="str">
        <f t="shared" si="49"/>
        <v/>
      </c>
      <c r="G335" s="349"/>
      <c r="H335" s="223" t="s">
        <v>47</v>
      </c>
      <c r="I335" s="223">
        <v>6.9000000000000006E-2</v>
      </c>
      <c r="J335" s="223">
        <v>108</v>
      </c>
      <c r="K335" s="223">
        <v>1512</v>
      </c>
      <c r="L335" s="223">
        <v>4536</v>
      </c>
      <c r="M335" s="224">
        <v>710.83333333333337</v>
      </c>
      <c r="N335" s="225">
        <v>142.16666666666666</v>
      </c>
      <c r="O335" s="226">
        <v>853</v>
      </c>
      <c r="P335" s="350"/>
      <c r="Q335" s="228" t="str">
        <f t="shared" si="50"/>
        <v/>
      </c>
      <c r="R335" s="229" t="s">
        <v>626</v>
      </c>
      <c r="S335" s="230" t="s">
        <v>498</v>
      </c>
      <c r="T335" s="228" t="s">
        <v>45</v>
      </c>
      <c r="U335" s="228" t="s">
        <v>58</v>
      </c>
      <c r="V335" s="228">
        <f t="shared" si="51"/>
        <v>0</v>
      </c>
      <c r="W335" s="228">
        <f t="shared" si="52"/>
        <v>0</v>
      </c>
      <c r="X335" s="231"/>
      <c r="Y335" s="247" t="s">
        <v>970</v>
      </c>
      <c r="Z335" s="351"/>
      <c r="AA335" s="232" t="s">
        <v>1646</v>
      </c>
    </row>
    <row r="336" spans="1:27" ht="24" customHeight="1">
      <c r="A336" s="345">
        <v>56</v>
      </c>
      <c r="B336" s="810" t="s">
        <v>627</v>
      </c>
      <c r="C336" s="811"/>
      <c r="D336" s="812" t="s">
        <v>628</v>
      </c>
      <c r="E336" s="348">
        <v>3</v>
      </c>
      <c r="F336" s="221" t="str">
        <f t="shared" si="49"/>
        <v/>
      </c>
      <c r="G336" s="349"/>
      <c r="H336" s="223" t="s">
        <v>48</v>
      </c>
      <c r="I336" s="223">
        <v>6.9000000000000006E-2</v>
      </c>
      <c r="J336" s="223">
        <v>108</v>
      </c>
      <c r="K336" s="223">
        <v>1512</v>
      </c>
      <c r="L336" s="223">
        <v>4536</v>
      </c>
      <c r="M336" s="224">
        <v>710.83333333333337</v>
      </c>
      <c r="N336" s="225">
        <v>142.16666666666666</v>
      </c>
      <c r="O336" s="226">
        <v>853</v>
      </c>
      <c r="P336" s="350"/>
      <c r="Q336" s="228" t="str">
        <f t="shared" si="50"/>
        <v/>
      </c>
      <c r="R336" s="229" t="s">
        <v>629</v>
      </c>
      <c r="S336" s="230" t="s">
        <v>527</v>
      </c>
      <c r="T336" s="228" t="s">
        <v>45</v>
      </c>
      <c r="U336" s="228" t="s">
        <v>58</v>
      </c>
      <c r="V336" s="228">
        <f t="shared" si="51"/>
        <v>0</v>
      </c>
      <c r="W336" s="228">
        <f t="shared" si="52"/>
        <v>0</v>
      </c>
      <c r="X336" s="231"/>
      <c r="Y336" s="247" t="s">
        <v>970</v>
      </c>
      <c r="Z336" s="351"/>
      <c r="AA336" s="232" t="s">
        <v>1646</v>
      </c>
    </row>
    <row r="337" spans="1:27" ht="24" customHeight="1">
      <c r="A337" s="345">
        <v>57</v>
      </c>
      <c r="B337" s="810" t="s">
        <v>630</v>
      </c>
      <c r="C337" s="811"/>
      <c r="D337" s="812" t="s">
        <v>631</v>
      </c>
      <c r="E337" s="348">
        <v>3</v>
      </c>
      <c r="F337" s="221" t="str">
        <f t="shared" si="49"/>
        <v/>
      </c>
      <c r="G337" s="349"/>
      <c r="H337" s="223" t="s">
        <v>47</v>
      </c>
      <c r="I337" s="223">
        <v>6.9000000000000006E-2</v>
      </c>
      <c r="J337" s="223">
        <v>108</v>
      </c>
      <c r="K337" s="223">
        <v>1512</v>
      </c>
      <c r="L337" s="223">
        <v>4536</v>
      </c>
      <c r="M337" s="224">
        <v>710.83333333333337</v>
      </c>
      <c r="N337" s="225">
        <v>142.16666666666666</v>
      </c>
      <c r="O337" s="226">
        <v>853</v>
      </c>
      <c r="P337" s="350"/>
      <c r="Q337" s="228" t="str">
        <f t="shared" si="50"/>
        <v/>
      </c>
      <c r="R337" s="229" t="s">
        <v>632</v>
      </c>
      <c r="S337" s="230" t="s">
        <v>502</v>
      </c>
      <c r="T337" s="228" t="s">
        <v>45</v>
      </c>
      <c r="U337" s="228" t="s">
        <v>58</v>
      </c>
      <c r="V337" s="228">
        <f t="shared" si="51"/>
        <v>0</v>
      </c>
      <c r="W337" s="228">
        <f t="shared" si="52"/>
        <v>0</v>
      </c>
      <c r="X337" s="231"/>
      <c r="Y337" s="247" t="s">
        <v>970</v>
      </c>
      <c r="Z337" s="351"/>
      <c r="AA337" s="232" t="s">
        <v>1646</v>
      </c>
    </row>
    <row r="338" spans="1:27" ht="24" customHeight="1">
      <c r="A338" s="345">
        <v>58</v>
      </c>
      <c r="B338" s="810" t="s">
        <v>1671</v>
      </c>
      <c r="C338" s="813"/>
      <c r="D338" s="812" t="s">
        <v>1672</v>
      </c>
      <c r="E338" s="348">
        <v>3</v>
      </c>
      <c r="F338" s="221" t="str">
        <f t="shared" si="49"/>
        <v/>
      </c>
      <c r="G338" s="349"/>
      <c r="H338" s="223" t="s">
        <v>47</v>
      </c>
      <c r="I338" s="223">
        <v>6.9000000000000006E-2</v>
      </c>
      <c r="J338" s="223">
        <v>108</v>
      </c>
      <c r="K338" s="223">
        <v>1512</v>
      </c>
      <c r="L338" s="223">
        <v>4536</v>
      </c>
      <c r="M338" s="224">
        <v>710.83333333333337</v>
      </c>
      <c r="N338" s="225">
        <v>142.16666666666666</v>
      </c>
      <c r="O338" s="226">
        <v>853</v>
      </c>
      <c r="P338" s="350"/>
      <c r="Q338" s="228" t="str">
        <f t="shared" si="50"/>
        <v/>
      </c>
      <c r="R338" s="229" t="s">
        <v>1673</v>
      </c>
      <c r="S338" s="230" t="s">
        <v>1667</v>
      </c>
      <c r="T338" s="228" t="s">
        <v>45</v>
      </c>
      <c r="U338" s="228" t="s">
        <v>58</v>
      </c>
      <c r="V338" s="228">
        <f t="shared" si="51"/>
        <v>0</v>
      </c>
      <c r="W338" s="228">
        <f t="shared" si="52"/>
        <v>0</v>
      </c>
      <c r="X338" s="231"/>
      <c r="Y338" s="247" t="s">
        <v>970</v>
      </c>
      <c r="Z338" s="351"/>
      <c r="AA338" s="232" t="s">
        <v>1646</v>
      </c>
    </row>
    <row r="339" spans="1:27" ht="24" customHeight="1">
      <c r="A339" s="345">
        <v>59</v>
      </c>
      <c r="B339" s="810" t="s">
        <v>633</v>
      </c>
      <c r="C339" s="811"/>
      <c r="D339" s="812" t="s">
        <v>634</v>
      </c>
      <c r="E339" s="348">
        <v>3</v>
      </c>
      <c r="F339" s="221" t="str">
        <f t="shared" si="49"/>
        <v/>
      </c>
      <c r="G339" s="349"/>
      <c r="H339" s="223" t="s">
        <v>48</v>
      </c>
      <c r="I339" s="223">
        <v>6.9000000000000006E-2</v>
      </c>
      <c r="J339" s="223">
        <v>108</v>
      </c>
      <c r="K339" s="223">
        <v>1512</v>
      </c>
      <c r="L339" s="223">
        <v>4536</v>
      </c>
      <c r="M339" s="224">
        <v>710.83333333333337</v>
      </c>
      <c r="N339" s="225">
        <v>142.16666666666666</v>
      </c>
      <c r="O339" s="226">
        <v>853</v>
      </c>
      <c r="P339" s="350"/>
      <c r="Q339" s="228" t="str">
        <f t="shared" si="50"/>
        <v/>
      </c>
      <c r="R339" s="229" t="s">
        <v>635</v>
      </c>
      <c r="S339" s="230" t="s">
        <v>534</v>
      </c>
      <c r="T339" s="228" t="s">
        <v>45</v>
      </c>
      <c r="U339" s="228" t="s">
        <v>58</v>
      </c>
      <c r="V339" s="228">
        <f t="shared" si="51"/>
        <v>0</v>
      </c>
      <c r="W339" s="228">
        <f t="shared" si="52"/>
        <v>0</v>
      </c>
      <c r="X339" s="231"/>
      <c r="Y339" s="247" t="s">
        <v>970</v>
      </c>
      <c r="Z339" s="351"/>
      <c r="AA339" s="232" t="s">
        <v>1646</v>
      </c>
    </row>
    <row r="340" spans="1:27" ht="24" customHeight="1">
      <c r="A340" s="345">
        <v>60</v>
      </c>
      <c r="B340" s="810" t="s">
        <v>636</v>
      </c>
      <c r="C340" s="811"/>
      <c r="D340" s="812" t="s">
        <v>637</v>
      </c>
      <c r="E340" s="348">
        <v>3</v>
      </c>
      <c r="F340" s="221" t="str">
        <f t="shared" si="49"/>
        <v/>
      </c>
      <c r="G340" s="349"/>
      <c r="H340" s="223" t="s">
        <v>48</v>
      </c>
      <c r="I340" s="223">
        <v>6.9000000000000006E-2</v>
      </c>
      <c r="J340" s="223">
        <v>108</v>
      </c>
      <c r="K340" s="223">
        <v>1512</v>
      </c>
      <c r="L340" s="223">
        <v>4536</v>
      </c>
      <c r="M340" s="224">
        <v>710.83333333333337</v>
      </c>
      <c r="N340" s="225">
        <v>142.16666666666666</v>
      </c>
      <c r="O340" s="226">
        <v>853</v>
      </c>
      <c r="P340" s="350"/>
      <c r="Q340" s="228" t="str">
        <f t="shared" si="50"/>
        <v/>
      </c>
      <c r="R340" s="229" t="s">
        <v>638</v>
      </c>
      <c r="S340" s="230" t="s">
        <v>534</v>
      </c>
      <c r="T340" s="228" t="s">
        <v>45</v>
      </c>
      <c r="U340" s="228" t="s">
        <v>58</v>
      </c>
      <c r="V340" s="228">
        <f t="shared" si="51"/>
        <v>0</v>
      </c>
      <c r="W340" s="228">
        <f t="shared" si="52"/>
        <v>0</v>
      </c>
      <c r="X340" s="231"/>
      <c r="Y340" s="247" t="s">
        <v>970</v>
      </c>
      <c r="Z340" s="351"/>
      <c r="AA340" s="232" t="s">
        <v>1646</v>
      </c>
    </row>
    <row r="341" spans="1:27" ht="24" customHeight="1">
      <c r="A341" s="345">
        <v>61</v>
      </c>
      <c r="B341" s="810" t="s">
        <v>639</v>
      </c>
      <c r="C341" s="814" t="s">
        <v>78</v>
      </c>
      <c r="D341" s="812" t="s">
        <v>640</v>
      </c>
      <c r="E341" s="348">
        <v>3</v>
      </c>
      <c r="F341" s="221" t="str">
        <f t="shared" si="49"/>
        <v/>
      </c>
      <c r="G341" s="349"/>
      <c r="H341" s="223" t="s">
        <v>48</v>
      </c>
      <c r="I341" s="223">
        <v>6.9000000000000006E-2</v>
      </c>
      <c r="J341" s="223">
        <v>108</v>
      </c>
      <c r="K341" s="223">
        <v>1512</v>
      </c>
      <c r="L341" s="223">
        <v>4536</v>
      </c>
      <c r="M341" s="224">
        <v>710.83333333333337</v>
      </c>
      <c r="N341" s="225">
        <v>142.16666666666666</v>
      </c>
      <c r="O341" s="226">
        <v>853</v>
      </c>
      <c r="P341" s="350"/>
      <c r="Q341" s="228" t="str">
        <f t="shared" si="50"/>
        <v/>
      </c>
      <c r="R341" s="229" t="s">
        <v>641</v>
      </c>
      <c r="S341" s="230" t="s">
        <v>506</v>
      </c>
      <c r="T341" s="228" t="s">
        <v>45</v>
      </c>
      <c r="U341" s="228" t="s">
        <v>58</v>
      </c>
      <c r="V341" s="228">
        <f t="shared" si="51"/>
        <v>0</v>
      </c>
      <c r="W341" s="228">
        <f t="shared" si="52"/>
        <v>0</v>
      </c>
      <c r="X341" s="231"/>
      <c r="Y341" s="247" t="s">
        <v>970</v>
      </c>
      <c r="Z341" s="351"/>
      <c r="AA341" s="232" t="s">
        <v>1646</v>
      </c>
    </row>
    <row r="342" spans="1:27" ht="24" customHeight="1">
      <c r="A342" s="345">
        <v>62</v>
      </c>
      <c r="B342" s="810" t="s">
        <v>642</v>
      </c>
      <c r="C342" s="811"/>
      <c r="D342" s="812" t="s">
        <v>643</v>
      </c>
      <c r="E342" s="348">
        <v>3</v>
      </c>
      <c r="F342" s="221" t="str">
        <f t="shared" si="49"/>
        <v/>
      </c>
      <c r="G342" s="349"/>
      <c r="H342" s="223" t="s">
        <v>48</v>
      </c>
      <c r="I342" s="223">
        <v>6.9000000000000006E-2</v>
      </c>
      <c r="J342" s="223">
        <v>108</v>
      </c>
      <c r="K342" s="223">
        <v>1512</v>
      </c>
      <c r="L342" s="223">
        <v>4536</v>
      </c>
      <c r="M342" s="224">
        <v>710.83333333333337</v>
      </c>
      <c r="N342" s="225">
        <v>142.16666666666666</v>
      </c>
      <c r="O342" s="226">
        <v>853</v>
      </c>
      <c r="P342" s="350"/>
      <c r="Q342" s="228" t="str">
        <f t="shared" si="50"/>
        <v/>
      </c>
      <c r="R342" s="229" t="s">
        <v>644</v>
      </c>
      <c r="S342" s="230" t="s">
        <v>506</v>
      </c>
      <c r="T342" s="228" t="s">
        <v>45</v>
      </c>
      <c r="U342" s="228" t="s">
        <v>58</v>
      </c>
      <c r="V342" s="228">
        <f t="shared" si="51"/>
        <v>0</v>
      </c>
      <c r="W342" s="228">
        <f t="shared" si="52"/>
        <v>0</v>
      </c>
      <c r="X342" s="231"/>
      <c r="Y342" s="247" t="s">
        <v>970</v>
      </c>
      <c r="Z342" s="351"/>
      <c r="AA342" s="232" t="s">
        <v>1646</v>
      </c>
    </row>
    <row r="343" spans="1:27" ht="24" customHeight="1">
      <c r="A343" s="345">
        <v>63</v>
      </c>
      <c r="B343" s="810" t="s">
        <v>1674</v>
      </c>
      <c r="C343" s="813"/>
      <c r="D343" s="812" t="s">
        <v>1675</v>
      </c>
      <c r="E343" s="348">
        <v>3</v>
      </c>
      <c r="F343" s="221" t="str">
        <f t="shared" si="49"/>
        <v/>
      </c>
      <c r="G343" s="349"/>
      <c r="H343" s="223" t="s">
        <v>48</v>
      </c>
      <c r="I343" s="223">
        <v>6.9000000000000006E-2</v>
      </c>
      <c r="J343" s="223">
        <v>108</v>
      </c>
      <c r="K343" s="223">
        <v>1512</v>
      </c>
      <c r="L343" s="223">
        <v>4536</v>
      </c>
      <c r="M343" s="224">
        <v>710.83333333333337</v>
      </c>
      <c r="N343" s="225">
        <v>142.16666666666666</v>
      </c>
      <c r="O343" s="226">
        <v>853</v>
      </c>
      <c r="P343" s="350"/>
      <c r="Q343" s="228" t="str">
        <f t="shared" si="50"/>
        <v/>
      </c>
      <c r="R343" s="229" t="s">
        <v>1676</v>
      </c>
      <c r="S343" s="230" t="s">
        <v>1667</v>
      </c>
      <c r="T343" s="228" t="s">
        <v>45</v>
      </c>
      <c r="U343" s="228" t="s">
        <v>58</v>
      </c>
      <c r="V343" s="228">
        <f t="shared" si="51"/>
        <v>0</v>
      </c>
      <c r="W343" s="228">
        <f t="shared" si="52"/>
        <v>0</v>
      </c>
      <c r="X343" s="231"/>
      <c r="Y343" s="247" t="s">
        <v>970</v>
      </c>
      <c r="Z343" s="351"/>
      <c r="AA343" s="232" t="s">
        <v>1646</v>
      </c>
    </row>
    <row r="344" spans="1:27" ht="24" customHeight="1">
      <c r="A344" s="345">
        <v>64</v>
      </c>
      <c r="B344" s="810" t="s">
        <v>645</v>
      </c>
      <c r="C344" s="814" t="s">
        <v>78</v>
      </c>
      <c r="D344" s="812" t="s">
        <v>646</v>
      </c>
      <c r="E344" s="348">
        <v>3</v>
      </c>
      <c r="F344" s="221" t="str">
        <f t="shared" si="49"/>
        <v/>
      </c>
      <c r="G344" s="349"/>
      <c r="H344" s="223" t="s">
        <v>48</v>
      </c>
      <c r="I344" s="223">
        <v>6.9000000000000006E-2</v>
      </c>
      <c r="J344" s="223">
        <v>108</v>
      </c>
      <c r="K344" s="223">
        <v>1512</v>
      </c>
      <c r="L344" s="223">
        <v>4536</v>
      </c>
      <c r="M344" s="224">
        <v>710.83333333333337</v>
      </c>
      <c r="N344" s="225">
        <v>142.16666666666666</v>
      </c>
      <c r="O344" s="226">
        <v>853</v>
      </c>
      <c r="P344" s="350"/>
      <c r="Q344" s="228" t="str">
        <f t="shared" si="50"/>
        <v/>
      </c>
      <c r="R344" s="229" t="s">
        <v>647</v>
      </c>
      <c r="S344" s="230" t="s">
        <v>560</v>
      </c>
      <c r="T344" s="228" t="s">
        <v>45</v>
      </c>
      <c r="U344" s="228" t="s">
        <v>58</v>
      </c>
      <c r="V344" s="228">
        <f t="shared" si="51"/>
        <v>0</v>
      </c>
      <c r="W344" s="228">
        <f t="shared" si="52"/>
        <v>0</v>
      </c>
      <c r="X344" s="231"/>
      <c r="Y344" s="247" t="s">
        <v>970</v>
      </c>
      <c r="Z344" s="351"/>
      <c r="AA344" s="232" t="s">
        <v>1646</v>
      </c>
    </row>
    <row r="345" spans="1:27" ht="24" customHeight="1">
      <c r="A345" s="345">
        <v>65</v>
      </c>
      <c r="B345" s="810" t="s">
        <v>648</v>
      </c>
      <c r="C345" s="811"/>
      <c r="D345" s="812" t="s">
        <v>649</v>
      </c>
      <c r="E345" s="348">
        <v>3</v>
      </c>
      <c r="F345" s="221" t="str">
        <f t="shared" ref="F345:F348" si="53">IF(ISERROR(IF(G345/E345=0,"",G345/E345))=TRUE,"",IF(G345/E345=0,"",G345/E345))</f>
        <v/>
      </c>
      <c r="G345" s="349"/>
      <c r="H345" s="223" t="s">
        <v>48</v>
      </c>
      <c r="I345" s="223">
        <v>6.9000000000000006E-2</v>
      </c>
      <c r="J345" s="223">
        <v>108</v>
      </c>
      <c r="K345" s="223">
        <v>1512</v>
      </c>
      <c r="L345" s="223">
        <v>4536</v>
      </c>
      <c r="M345" s="224">
        <v>710.83333333333337</v>
      </c>
      <c r="N345" s="225">
        <v>142.16666666666666</v>
      </c>
      <c r="O345" s="226">
        <v>853</v>
      </c>
      <c r="P345" s="350"/>
      <c r="Q345" s="228" t="str">
        <f t="shared" ref="Q345:Q348" si="54">IF(ISERR(IF(O345*G345=0,"",O345*G345))=TRUE,"",IF(O345*G345=0,"",O345*G345))</f>
        <v/>
      </c>
      <c r="R345" s="229" t="s">
        <v>650</v>
      </c>
      <c r="S345" s="230" t="s">
        <v>651</v>
      </c>
      <c r="T345" s="228" t="s">
        <v>45</v>
      </c>
      <c r="U345" s="228" t="s">
        <v>58</v>
      </c>
      <c r="V345" s="228">
        <f t="shared" ref="V345:V348" si="55">IFERROR(G345*I345,"")</f>
        <v>0</v>
      </c>
      <c r="W345" s="228">
        <f t="shared" si="52"/>
        <v>0</v>
      </c>
      <c r="X345" s="231"/>
      <c r="Y345" s="247" t="s">
        <v>970</v>
      </c>
      <c r="Z345" s="351"/>
      <c r="AA345" s="232" t="s">
        <v>1646</v>
      </c>
    </row>
    <row r="346" spans="1:27" ht="24" customHeight="1">
      <c r="A346" s="345">
        <v>66</v>
      </c>
      <c r="B346" s="809" t="s">
        <v>652</v>
      </c>
      <c r="C346" s="346"/>
      <c r="D346" s="347" t="s">
        <v>653</v>
      </c>
      <c r="E346" s="348">
        <v>3</v>
      </c>
      <c r="F346" s="221" t="str">
        <f t="shared" si="53"/>
        <v/>
      </c>
      <c r="G346" s="349"/>
      <c r="H346" s="223" t="s">
        <v>48</v>
      </c>
      <c r="I346" s="223">
        <v>6.9000000000000006E-2</v>
      </c>
      <c r="J346" s="223">
        <v>108</v>
      </c>
      <c r="K346" s="223">
        <v>1512</v>
      </c>
      <c r="L346" s="223">
        <v>4536</v>
      </c>
      <c r="M346" s="224">
        <v>710.83333333333337</v>
      </c>
      <c r="N346" s="225">
        <v>142.16666666666666</v>
      </c>
      <c r="O346" s="226">
        <v>853</v>
      </c>
      <c r="P346" s="350"/>
      <c r="Q346" s="228" t="str">
        <f t="shared" si="54"/>
        <v/>
      </c>
      <c r="R346" s="229" t="s">
        <v>654</v>
      </c>
      <c r="S346" s="230" t="s">
        <v>583</v>
      </c>
      <c r="T346" s="228" t="s">
        <v>45</v>
      </c>
      <c r="U346" s="228" t="s">
        <v>58</v>
      </c>
      <c r="V346" s="228">
        <f t="shared" si="55"/>
        <v>0</v>
      </c>
      <c r="W346" s="228">
        <f t="shared" si="52"/>
        <v>0</v>
      </c>
      <c r="X346" s="231"/>
      <c r="Y346" s="247" t="s">
        <v>970</v>
      </c>
      <c r="Z346" s="351"/>
      <c r="AA346" s="232" t="s">
        <v>1646</v>
      </c>
    </row>
    <row r="347" spans="1:27" ht="24" customHeight="1">
      <c r="A347" s="345">
        <v>67</v>
      </c>
      <c r="B347" s="810" t="s">
        <v>655</v>
      </c>
      <c r="C347" s="814" t="s">
        <v>78</v>
      </c>
      <c r="D347" s="812" t="s">
        <v>656</v>
      </c>
      <c r="E347" s="348">
        <v>3</v>
      </c>
      <c r="F347" s="221" t="str">
        <f t="shared" si="53"/>
        <v/>
      </c>
      <c r="G347" s="349"/>
      <c r="H347" s="223" t="s">
        <v>48</v>
      </c>
      <c r="I347" s="223">
        <v>6.9000000000000006E-2</v>
      </c>
      <c r="J347" s="223">
        <v>108</v>
      </c>
      <c r="K347" s="223">
        <v>1512</v>
      </c>
      <c r="L347" s="223">
        <v>4536</v>
      </c>
      <c r="M347" s="224">
        <v>710.83333333333337</v>
      </c>
      <c r="N347" s="225">
        <v>142.16666666666666</v>
      </c>
      <c r="O347" s="226">
        <v>853</v>
      </c>
      <c r="P347" s="350"/>
      <c r="Q347" s="228" t="str">
        <f t="shared" si="54"/>
        <v/>
      </c>
      <c r="R347" s="229" t="s">
        <v>657</v>
      </c>
      <c r="S347" s="230" t="s">
        <v>567</v>
      </c>
      <c r="T347" s="228" t="s">
        <v>45</v>
      </c>
      <c r="U347" s="228" t="s">
        <v>58</v>
      </c>
      <c r="V347" s="228">
        <f t="shared" si="55"/>
        <v>0</v>
      </c>
      <c r="W347" s="228">
        <f t="shared" si="52"/>
        <v>0</v>
      </c>
      <c r="X347" s="231"/>
      <c r="Y347" s="247" t="s">
        <v>970</v>
      </c>
      <c r="Z347" s="351"/>
      <c r="AA347" s="232" t="s">
        <v>1646</v>
      </c>
    </row>
    <row r="348" spans="1:27" ht="24" customHeight="1">
      <c r="A348" s="345">
        <v>68</v>
      </c>
      <c r="B348" s="810" t="s">
        <v>1677</v>
      </c>
      <c r="C348" s="813"/>
      <c r="D348" s="812" t="s">
        <v>1678</v>
      </c>
      <c r="E348" s="348">
        <v>3</v>
      </c>
      <c r="F348" s="221" t="str">
        <f t="shared" si="53"/>
        <v/>
      </c>
      <c r="G348" s="349"/>
      <c r="H348" s="223" t="s">
        <v>48</v>
      </c>
      <c r="I348" s="223">
        <v>6.9000000000000006E-2</v>
      </c>
      <c r="J348" s="223">
        <v>108</v>
      </c>
      <c r="K348" s="223">
        <v>1512</v>
      </c>
      <c r="L348" s="223">
        <v>4536</v>
      </c>
      <c r="M348" s="224">
        <v>710.83333333333337</v>
      </c>
      <c r="N348" s="225">
        <v>142.16666666666666</v>
      </c>
      <c r="O348" s="226">
        <v>853</v>
      </c>
      <c r="P348" s="350"/>
      <c r="Q348" s="228" t="str">
        <f t="shared" si="54"/>
        <v/>
      </c>
      <c r="R348" s="229" t="s">
        <v>1679</v>
      </c>
      <c r="S348" s="230" t="s">
        <v>1667</v>
      </c>
      <c r="T348" s="228" t="s">
        <v>45</v>
      </c>
      <c r="U348" s="228" t="s">
        <v>58</v>
      </c>
      <c r="V348" s="228">
        <f t="shared" si="55"/>
        <v>0</v>
      </c>
      <c r="W348" s="228">
        <f t="shared" si="52"/>
        <v>0</v>
      </c>
      <c r="X348" s="231"/>
      <c r="Y348" s="247" t="s">
        <v>970</v>
      </c>
      <c r="Z348" s="351"/>
      <c r="AA348" s="232" t="s">
        <v>1646</v>
      </c>
    </row>
    <row r="349" spans="1:27" s="10" customFormat="1" ht="24" customHeight="1">
      <c r="A349" s="352" t="s">
        <v>658</v>
      </c>
      <c r="B349" s="353"/>
      <c r="C349" s="354"/>
      <c r="D349" s="355"/>
      <c r="E349" s="356"/>
      <c r="F349" s="355"/>
      <c r="G349" s="357"/>
      <c r="H349" s="353" t="s">
        <v>43</v>
      </c>
      <c r="I349" s="353" t="s">
        <v>43</v>
      </c>
      <c r="J349" s="353" t="s">
        <v>43</v>
      </c>
      <c r="K349" s="353" t="s">
        <v>43</v>
      </c>
      <c r="L349" s="353" t="s">
        <v>43</v>
      </c>
      <c r="M349" s="353"/>
      <c r="N349" s="353"/>
      <c r="O349" s="353"/>
      <c r="P349" s="353"/>
      <c r="Q349" s="353" t="s">
        <v>43</v>
      </c>
      <c r="R349" s="358" t="s">
        <v>43</v>
      </c>
      <c r="S349" s="359"/>
      <c r="T349" s="359"/>
      <c r="U349" s="359"/>
      <c r="V349" s="359"/>
      <c r="W349" s="359" t="str">
        <f t="shared" si="52"/>
        <v/>
      </c>
      <c r="X349" s="360"/>
      <c r="Y349" s="361"/>
      <c r="Z349" s="361"/>
      <c r="AA349" s="825"/>
    </row>
    <row r="350" spans="1:27" s="10" customFormat="1" ht="24" customHeight="1">
      <c r="A350" s="233" t="s">
        <v>659</v>
      </c>
      <c r="B350" s="362"/>
      <c r="C350" s="363"/>
      <c r="D350" s="364"/>
      <c r="E350" s="365"/>
      <c r="F350" s="364"/>
      <c r="G350" s="366"/>
      <c r="H350" s="362" t="s">
        <v>43</v>
      </c>
      <c r="I350" s="362" t="s">
        <v>43</v>
      </c>
      <c r="J350" s="362" t="s">
        <v>43</v>
      </c>
      <c r="K350" s="362" t="s">
        <v>43</v>
      </c>
      <c r="L350" s="362" t="s">
        <v>43</v>
      </c>
      <c r="M350" s="362"/>
      <c r="N350" s="362"/>
      <c r="O350" s="234"/>
      <c r="P350" s="234"/>
      <c r="Q350" s="367" t="s">
        <v>43</v>
      </c>
      <c r="R350" s="368" t="s">
        <v>43</v>
      </c>
      <c r="S350" s="369"/>
      <c r="T350" s="369"/>
      <c r="U350" s="369"/>
      <c r="V350" s="369"/>
      <c r="W350" s="369" t="str">
        <f t="shared" si="52"/>
        <v/>
      </c>
      <c r="X350" s="370"/>
      <c r="Y350" s="371"/>
      <c r="Z350" s="371"/>
      <c r="AA350" s="371"/>
    </row>
    <row r="351" spans="1:27" ht="24" customHeight="1">
      <c r="A351" s="244">
        <v>1</v>
      </c>
      <c r="B351" s="283" t="s">
        <v>660</v>
      </c>
      <c r="C351" s="250"/>
      <c r="D351" s="219" t="s">
        <v>661</v>
      </c>
      <c r="E351" s="246">
        <v>3</v>
      </c>
      <c r="F351" s="221" t="str">
        <f t="shared" ref="F351:F382" si="56">IF(ISERROR(IF(G351/E351=0,"",G351/E351))=TRUE,"",IF(G351/E351=0,"",G351/E351))</f>
        <v/>
      </c>
      <c r="G351" s="222"/>
      <c r="H351" s="223" t="s">
        <v>47</v>
      </c>
      <c r="I351" s="223">
        <v>7.0000000000000007E-2</v>
      </c>
      <c r="J351" s="223">
        <v>108</v>
      </c>
      <c r="K351" s="223">
        <v>1512</v>
      </c>
      <c r="L351" s="223">
        <v>4536</v>
      </c>
      <c r="M351" s="224">
        <v>710.83333333333337</v>
      </c>
      <c r="N351" s="225">
        <v>142.16666666666666</v>
      </c>
      <c r="O351" s="226">
        <v>853</v>
      </c>
      <c r="P351" s="227"/>
      <c r="Q351" s="228" t="str">
        <f t="shared" ref="Q351:Q382" si="57">IF(ISERR(IF(O351*G351=0,"",O351*G351))=TRUE,"",IF(O351*G351=0,"",O351*G351))</f>
        <v/>
      </c>
      <c r="R351" s="229" t="s">
        <v>662</v>
      </c>
      <c r="S351" s="230" t="s">
        <v>663</v>
      </c>
      <c r="T351" s="228" t="s">
        <v>45</v>
      </c>
      <c r="U351" s="228" t="s">
        <v>58</v>
      </c>
      <c r="V351" s="228">
        <f t="shared" ref="V351:V382" si="58">IFERROR(G351*I351,"")</f>
        <v>0</v>
      </c>
      <c r="W351" s="228">
        <f t="shared" si="52"/>
        <v>0</v>
      </c>
      <c r="X351" s="231"/>
      <c r="Y351" s="247" t="s">
        <v>970</v>
      </c>
      <c r="Z351" s="247"/>
      <c r="AA351" s="232" t="s">
        <v>1646</v>
      </c>
    </row>
    <row r="352" spans="1:27" ht="24" customHeight="1">
      <c r="A352" s="244">
        <v>2</v>
      </c>
      <c r="B352" s="248" t="s">
        <v>1690</v>
      </c>
      <c r="C352" s="250"/>
      <c r="D352" s="219" t="s">
        <v>1691</v>
      </c>
      <c r="E352" s="246">
        <v>3</v>
      </c>
      <c r="F352" s="221" t="str">
        <f t="shared" si="56"/>
        <v/>
      </c>
      <c r="G352" s="222"/>
      <c r="H352" s="223" t="s">
        <v>44</v>
      </c>
      <c r="I352" s="223">
        <v>7.0000000000000007E-2</v>
      </c>
      <c r="J352" s="223">
        <v>108</v>
      </c>
      <c r="K352" s="223">
        <v>1512</v>
      </c>
      <c r="L352" s="223">
        <v>4536</v>
      </c>
      <c r="M352" s="224">
        <v>710.83333333333337</v>
      </c>
      <c r="N352" s="225">
        <v>142.16666666666666</v>
      </c>
      <c r="O352" s="226">
        <v>853</v>
      </c>
      <c r="P352" s="227"/>
      <c r="Q352" s="228" t="str">
        <f t="shared" si="57"/>
        <v/>
      </c>
      <c r="R352" s="229" t="s">
        <v>1692</v>
      </c>
      <c r="S352" s="230" t="s">
        <v>664</v>
      </c>
      <c r="T352" s="228" t="s">
        <v>45</v>
      </c>
      <c r="U352" s="228" t="s">
        <v>58</v>
      </c>
      <c r="V352" s="228">
        <f t="shared" si="58"/>
        <v>0</v>
      </c>
      <c r="W352" s="228">
        <f t="shared" si="52"/>
        <v>0</v>
      </c>
      <c r="X352" s="231"/>
      <c r="Y352" s="247" t="s">
        <v>970</v>
      </c>
      <c r="Z352" s="247"/>
      <c r="AA352" s="232" t="s">
        <v>1646</v>
      </c>
    </row>
    <row r="353" spans="1:27" ht="24" customHeight="1">
      <c r="A353" s="244">
        <v>7</v>
      </c>
      <c r="B353" s="248" t="s">
        <v>665</v>
      </c>
      <c r="C353" s="250"/>
      <c r="D353" s="219" t="s">
        <v>666</v>
      </c>
      <c r="E353" s="246">
        <v>3</v>
      </c>
      <c r="F353" s="221" t="str">
        <f t="shared" si="56"/>
        <v/>
      </c>
      <c r="G353" s="222"/>
      <c r="H353" s="223" t="s">
        <v>44</v>
      </c>
      <c r="I353" s="223">
        <v>7.0000000000000007E-2</v>
      </c>
      <c r="J353" s="223">
        <v>108</v>
      </c>
      <c r="K353" s="223">
        <v>1512</v>
      </c>
      <c r="L353" s="223">
        <v>4536</v>
      </c>
      <c r="M353" s="224">
        <v>710.83333333333337</v>
      </c>
      <c r="N353" s="225">
        <v>142.16666666666666</v>
      </c>
      <c r="O353" s="226">
        <v>853</v>
      </c>
      <c r="P353" s="227"/>
      <c r="Q353" s="228" t="str">
        <f t="shared" si="57"/>
        <v/>
      </c>
      <c r="R353" s="229" t="s">
        <v>667</v>
      </c>
      <c r="S353" s="230" t="s">
        <v>668</v>
      </c>
      <c r="T353" s="228" t="s">
        <v>45</v>
      </c>
      <c r="U353" s="228" t="s">
        <v>58</v>
      </c>
      <c r="V353" s="228">
        <f t="shared" si="58"/>
        <v>0</v>
      </c>
      <c r="W353" s="228">
        <f t="shared" si="52"/>
        <v>0</v>
      </c>
      <c r="X353" s="231"/>
      <c r="Y353" s="247" t="s">
        <v>970</v>
      </c>
      <c r="Z353" s="247"/>
      <c r="AA353" s="232" t="s">
        <v>1646</v>
      </c>
    </row>
    <row r="354" spans="1:27" ht="24" customHeight="1">
      <c r="A354" s="244">
        <v>9</v>
      </c>
      <c r="B354" s="248" t="s">
        <v>669</v>
      </c>
      <c r="C354" s="250"/>
      <c r="D354" s="219" t="s">
        <v>1824</v>
      </c>
      <c r="E354" s="246">
        <v>3</v>
      </c>
      <c r="F354" s="221" t="str">
        <f t="shared" si="56"/>
        <v/>
      </c>
      <c r="G354" s="222"/>
      <c r="H354" s="223" t="s">
        <v>48</v>
      </c>
      <c r="I354" s="223">
        <v>7.0000000000000007E-2</v>
      </c>
      <c r="J354" s="223">
        <v>108</v>
      </c>
      <c r="K354" s="223">
        <v>1512</v>
      </c>
      <c r="L354" s="223">
        <v>4536</v>
      </c>
      <c r="M354" s="224">
        <v>710.83333333333337</v>
      </c>
      <c r="N354" s="225">
        <v>142.16666666666666</v>
      </c>
      <c r="O354" s="226">
        <v>853</v>
      </c>
      <c r="P354" s="227"/>
      <c r="Q354" s="228" t="str">
        <f t="shared" si="57"/>
        <v/>
      </c>
      <c r="R354" s="229" t="s">
        <v>670</v>
      </c>
      <c r="S354" s="230" t="s">
        <v>671</v>
      </c>
      <c r="T354" s="228">
        <v>0</v>
      </c>
      <c r="U354" s="228" t="s">
        <v>58</v>
      </c>
      <c r="V354" s="228">
        <f t="shared" si="58"/>
        <v>0</v>
      </c>
      <c r="W354" s="228">
        <f t="shared" si="52"/>
        <v>0</v>
      </c>
      <c r="X354" s="231"/>
      <c r="Y354" s="247" t="s">
        <v>970</v>
      </c>
      <c r="Z354" s="247"/>
      <c r="AA354" s="232" t="s">
        <v>1646</v>
      </c>
    </row>
    <row r="355" spans="1:27" ht="24" customHeight="1">
      <c r="A355" s="244">
        <v>10</v>
      </c>
      <c r="B355" s="248" t="s">
        <v>672</v>
      </c>
      <c r="C355" s="250"/>
      <c r="D355" s="219" t="s">
        <v>673</v>
      </c>
      <c r="E355" s="246">
        <v>3</v>
      </c>
      <c r="F355" s="221" t="str">
        <f t="shared" si="56"/>
        <v/>
      </c>
      <c r="G355" s="222"/>
      <c r="H355" s="223" t="s">
        <v>48</v>
      </c>
      <c r="I355" s="223">
        <v>7.0000000000000007E-2</v>
      </c>
      <c r="J355" s="223">
        <v>108</v>
      </c>
      <c r="K355" s="223">
        <v>1512</v>
      </c>
      <c r="L355" s="223">
        <v>4536</v>
      </c>
      <c r="M355" s="224">
        <v>710.83333333333337</v>
      </c>
      <c r="N355" s="225">
        <v>142.16666666666666</v>
      </c>
      <c r="O355" s="226">
        <v>853</v>
      </c>
      <c r="P355" s="227"/>
      <c r="Q355" s="228" t="str">
        <f t="shared" si="57"/>
        <v/>
      </c>
      <c r="R355" s="229" t="s">
        <v>674</v>
      </c>
      <c r="S355" s="230" t="s">
        <v>664</v>
      </c>
      <c r="T355" s="228" t="s">
        <v>45</v>
      </c>
      <c r="U355" s="228" t="s">
        <v>58</v>
      </c>
      <c r="V355" s="228">
        <f t="shared" si="58"/>
        <v>0</v>
      </c>
      <c r="W355" s="228">
        <f t="shared" si="52"/>
        <v>0</v>
      </c>
      <c r="X355" s="231"/>
      <c r="Y355" s="247" t="s">
        <v>970</v>
      </c>
      <c r="Z355" s="247"/>
      <c r="AA355" s="232" t="s">
        <v>1646</v>
      </c>
    </row>
    <row r="356" spans="1:27" ht="24" customHeight="1">
      <c r="A356" s="244">
        <v>11</v>
      </c>
      <c r="B356" s="248" t="s">
        <v>675</v>
      </c>
      <c r="C356" s="250"/>
      <c r="D356" s="219" t="s">
        <v>676</v>
      </c>
      <c r="E356" s="246">
        <v>3</v>
      </c>
      <c r="F356" s="221" t="str">
        <f t="shared" si="56"/>
        <v/>
      </c>
      <c r="G356" s="222"/>
      <c r="H356" s="223" t="s">
        <v>44</v>
      </c>
      <c r="I356" s="223">
        <v>7.0000000000000007E-2</v>
      </c>
      <c r="J356" s="223">
        <v>108</v>
      </c>
      <c r="K356" s="223">
        <v>1512</v>
      </c>
      <c r="L356" s="223">
        <v>4536</v>
      </c>
      <c r="M356" s="224">
        <v>710.83333333333337</v>
      </c>
      <c r="N356" s="225">
        <v>142.16666666666666</v>
      </c>
      <c r="O356" s="226">
        <v>853</v>
      </c>
      <c r="P356" s="227"/>
      <c r="Q356" s="228" t="str">
        <f t="shared" si="57"/>
        <v/>
      </c>
      <c r="R356" s="229" t="s">
        <v>677</v>
      </c>
      <c r="S356" s="230" t="s">
        <v>663</v>
      </c>
      <c r="T356" s="228" t="s">
        <v>45</v>
      </c>
      <c r="U356" s="228" t="s">
        <v>58</v>
      </c>
      <c r="V356" s="228">
        <f t="shared" si="58"/>
        <v>0</v>
      </c>
      <c r="W356" s="228">
        <f t="shared" si="52"/>
        <v>0</v>
      </c>
      <c r="X356" s="231"/>
      <c r="Y356" s="247" t="s">
        <v>970</v>
      </c>
      <c r="Z356" s="247"/>
      <c r="AA356" s="232" t="s">
        <v>1646</v>
      </c>
    </row>
    <row r="357" spans="1:27" ht="24" customHeight="1">
      <c r="A357" s="244">
        <v>12</v>
      </c>
      <c r="B357" s="248" t="s">
        <v>678</v>
      </c>
      <c r="C357" s="250"/>
      <c r="D357" s="219" t="s">
        <v>679</v>
      </c>
      <c r="E357" s="246">
        <v>3</v>
      </c>
      <c r="F357" s="221" t="str">
        <f t="shared" si="56"/>
        <v/>
      </c>
      <c r="G357" s="222"/>
      <c r="H357" s="223" t="s">
        <v>44</v>
      </c>
      <c r="I357" s="223">
        <v>7.0000000000000007E-2</v>
      </c>
      <c r="J357" s="223">
        <v>108</v>
      </c>
      <c r="K357" s="223">
        <v>1512</v>
      </c>
      <c r="L357" s="223">
        <v>4536</v>
      </c>
      <c r="M357" s="224">
        <v>710.83333333333337</v>
      </c>
      <c r="N357" s="225">
        <v>142.16666666666666</v>
      </c>
      <c r="O357" s="226">
        <v>853</v>
      </c>
      <c r="P357" s="227"/>
      <c r="Q357" s="228" t="str">
        <f t="shared" si="57"/>
        <v/>
      </c>
      <c r="R357" s="229" t="s">
        <v>680</v>
      </c>
      <c r="S357" s="230" t="s">
        <v>663</v>
      </c>
      <c r="T357" s="228" t="s">
        <v>45</v>
      </c>
      <c r="U357" s="228" t="s">
        <v>58</v>
      </c>
      <c r="V357" s="228">
        <f t="shared" si="58"/>
        <v>0</v>
      </c>
      <c r="W357" s="228">
        <f t="shared" si="52"/>
        <v>0</v>
      </c>
      <c r="X357" s="231"/>
      <c r="Y357" s="247" t="s">
        <v>970</v>
      </c>
      <c r="Z357" s="247"/>
      <c r="AA357" s="232" t="s">
        <v>1646</v>
      </c>
    </row>
    <row r="358" spans="1:27" ht="24" customHeight="1">
      <c r="A358" s="244">
        <v>13</v>
      </c>
      <c r="B358" s="248" t="s">
        <v>681</v>
      </c>
      <c r="C358" s="250"/>
      <c r="D358" s="219" t="s">
        <v>682</v>
      </c>
      <c r="E358" s="246">
        <v>3</v>
      </c>
      <c r="F358" s="221" t="str">
        <f t="shared" si="56"/>
        <v/>
      </c>
      <c r="G358" s="222"/>
      <c r="H358" s="223" t="s">
        <v>44</v>
      </c>
      <c r="I358" s="223">
        <v>7.0000000000000007E-2</v>
      </c>
      <c r="J358" s="223">
        <v>108</v>
      </c>
      <c r="K358" s="223">
        <v>1512</v>
      </c>
      <c r="L358" s="223">
        <v>4536</v>
      </c>
      <c r="M358" s="224">
        <v>710.83333333333337</v>
      </c>
      <c r="N358" s="225">
        <v>142.16666666666666</v>
      </c>
      <c r="O358" s="226">
        <v>853</v>
      </c>
      <c r="P358" s="227"/>
      <c r="Q358" s="228" t="str">
        <f t="shared" si="57"/>
        <v/>
      </c>
      <c r="R358" s="229" t="s">
        <v>683</v>
      </c>
      <c r="S358" s="230" t="s">
        <v>663</v>
      </c>
      <c r="T358" s="228" t="s">
        <v>45</v>
      </c>
      <c r="U358" s="228" t="s">
        <v>58</v>
      </c>
      <c r="V358" s="228">
        <f t="shared" si="58"/>
        <v>0</v>
      </c>
      <c r="W358" s="228">
        <f t="shared" si="52"/>
        <v>0</v>
      </c>
      <c r="X358" s="231"/>
      <c r="Y358" s="247" t="s">
        <v>970</v>
      </c>
      <c r="Z358" s="247"/>
      <c r="AA358" s="232" t="s">
        <v>1646</v>
      </c>
    </row>
    <row r="359" spans="1:27" ht="24" customHeight="1">
      <c r="A359" s="244">
        <v>14</v>
      </c>
      <c r="B359" s="248" t="s">
        <v>684</v>
      </c>
      <c r="C359" s="250"/>
      <c r="D359" s="219" t="s">
        <v>685</v>
      </c>
      <c r="E359" s="246">
        <v>3</v>
      </c>
      <c r="F359" s="221" t="str">
        <f t="shared" si="56"/>
        <v/>
      </c>
      <c r="G359" s="222"/>
      <c r="H359" s="223" t="s">
        <v>44</v>
      </c>
      <c r="I359" s="223">
        <v>7.0000000000000007E-2</v>
      </c>
      <c r="J359" s="223">
        <v>108</v>
      </c>
      <c r="K359" s="223">
        <v>1512</v>
      </c>
      <c r="L359" s="223">
        <v>4536</v>
      </c>
      <c r="M359" s="224">
        <v>710.83333333333337</v>
      </c>
      <c r="N359" s="225">
        <v>142.16666666666666</v>
      </c>
      <c r="O359" s="226">
        <v>853</v>
      </c>
      <c r="P359" s="227"/>
      <c r="Q359" s="228" t="str">
        <f t="shared" si="57"/>
        <v/>
      </c>
      <c r="R359" s="229" t="s">
        <v>686</v>
      </c>
      <c r="S359" s="230" t="s">
        <v>671</v>
      </c>
      <c r="T359" s="228" t="s">
        <v>45</v>
      </c>
      <c r="U359" s="228" t="s">
        <v>58</v>
      </c>
      <c r="V359" s="228">
        <f t="shared" si="58"/>
        <v>0</v>
      </c>
      <c r="W359" s="228">
        <f t="shared" si="52"/>
        <v>0</v>
      </c>
      <c r="X359" s="231"/>
      <c r="Y359" s="247" t="s">
        <v>970</v>
      </c>
      <c r="Z359" s="247"/>
      <c r="AA359" s="232" t="s">
        <v>1646</v>
      </c>
    </row>
    <row r="360" spans="1:27" ht="24" customHeight="1">
      <c r="A360" s="244">
        <v>15</v>
      </c>
      <c r="B360" s="248" t="s">
        <v>687</v>
      </c>
      <c r="C360" s="250"/>
      <c r="D360" s="219" t="s">
        <v>688</v>
      </c>
      <c r="E360" s="246">
        <v>3</v>
      </c>
      <c r="F360" s="221" t="str">
        <f t="shared" si="56"/>
        <v/>
      </c>
      <c r="G360" s="222"/>
      <c r="H360" s="223" t="s">
        <v>44</v>
      </c>
      <c r="I360" s="223">
        <v>7.0000000000000007E-2</v>
      </c>
      <c r="J360" s="223">
        <v>108</v>
      </c>
      <c r="K360" s="223">
        <v>1512</v>
      </c>
      <c r="L360" s="223">
        <v>4536</v>
      </c>
      <c r="M360" s="224">
        <v>710.83333333333337</v>
      </c>
      <c r="N360" s="225">
        <v>142.16666666666666</v>
      </c>
      <c r="O360" s="226">
        <v>853</v>
      </c>
      <c r="P360" s="227"/>
      <c r="Q360" s="228" t="str">
        <f t="shared" si="57"/>
        <v/>
      </c>
      <c r="R360" s="229" t="s">
        <v>689</v>
      </c>
      <c r="S360" s="230" t="s">
        <v>663</v>
      </c>
      <c r="T360" s="228" t="s">
        <v>45</v>
      </c>
      <c r="U360" s="228" t="s">
        <v>58</v>
      </c>
      <c r="V360" s="228">
        <f t="shared" si="58"/>
        <v>0</v>
      </c>
      <c r="W360" s="228">
        <f t="shared" si="52"/>
        <v>0</v>
      </c>
      <c r="X360" s="231"/>
      <c r="Y360" s="247" t="s">
        <v>970</v>
      </c>
      <c r="Z360" s="247"/>
      <c r="AA360" s="232" t="s">
        <v>1646</v>
      </c>
    </row>
    <row r="361" spans="1:27" ht="24" customHeight="1">
      <c r="A361" s="244">
        <v>16</v>
      </c>
      <c r="B361" s="248" t="s">
        <v>690</v>
      </c>
      <c r="C361" s="250"/>
      <c r="D361" s="219" t="s">
        <v>691</v>
      </c>
      <c r="E361" s="246">
        <v>3</v>
      </c>
      <c r="F361" s="221" t="str">
        <f t="shared" si="56"/>
        <v/>
      </c>
      <c r="G361" s="222"/>
      <c r="H361" s="223" t="s">
        <v>44</v>
      </c>
      <c r="I361" s="223">
        <v>7.0000000000000007E-2</v>
      </c>
      <c r="J361" s="223">
        <v>108</v>
      </c>
      <c r="K361" s="223">
        <v>1512</v>
      </c>
      <c r="L361" s="223">
        <v>4536</v>
      </c>
      <c r="M361" s="224">
        <v>710.83333333333337</v>
      </c>
      <c r="N361" s="225">
        <v>142.16666666666666</v>
      </c>
      <c r="O361" s="226">
        <v>853</v>
      </c>
      <c r="P361" s="227"/>
      <c r="Q361" s="228" t="str">
        <f t="shared" si="57"/>
        <v/>
      </c>
      <c r="R361" s="229" t="s">
        <v>692</v>
      </c>
      <c r="S361" s="230" t="s">
        <v>663</v>
      </c>
      <c r="T361" s="228" t="s">
        <v>45</v>
      </c>
      <c r="U361" s="228" t="s">
        <v>58</v>
      </c>
      <c r="V361" s="228">
        <f t="shared" si="58"/>
        <v>0</v>
      </c>
      <c r="W361" s="228">
        <f t="shared" si="52"/>
        <v>0</v>
      </c>
      <c r="X361" s="231"/>
      <c r="Y361" s="247" t="s">
        <v>970</v>
      </c>
      <c r="Z361" s="247"/>
      <c r="AA361" s="232" t="s">
        <v>1646</v>
      </c>
    </row>
    <row r="362" spans="1:27" ht="24" customHeight="1">
      <c r="A362" s="244">
        <v>17</v>
      </c>
      <c r="B362" s="248" t="s">
        <v>693</v>
      </c>
      <c r="C362" s="250"/>
      <c r="D362" s="219" t="s">
        <v>694</v>
      </c>
      <c r="E362" s="246">
        <v>3</v>
      </c>
      <c r="F362" s="221" t="str">
        <f t="shared" si="56"/>
        <v/>
      </c>
      <c r="G362" s="222"/>
      <c r="H362" s="223" t="s">
        <v>44</v>
      </c>
      <c r="I362" s="223">
        <v>7.0000000000000007E-2</v>
      </c>
      <c r="J362" s="223">
        <v>108</v>
      </c>
      <c r="K362" s="223">
        <v>1512</v>
      </c>
      <c r="L362" s="223">
        <v>4536</v>
      </c>
      <c r="M362" s="224">
        <v>710.83333333333337</v>
      </c>
      <c r="N362" s="225">
        <v>142.16666666666666</v>
      </c>
      <c r="O362" s="226">
        <v>853</v>
      </c>
      <c r="P362" s="227"/>
      <c r="Q362" s="228" t="str">
        <f t="shared" si="57"/>
        <v/>
      </c>
      <c r="R362" s="229" t="s">
        <v>695</v>
      </c>
      <c r="S362" s="230" t="s">
        <v>671</v>
      </c>
      <c r="T362" s="228" t="s">
        <v>45</v>
      </c>
      <c r="U362" s="228" t="s">
        <v>58</v>
      </c>
      <c r="V362" s="228">
        <f t="shared" si="58"/>
        <v>0</v>
      </c>
      <c r="W362" s="228">
        <f t="shared" si="52"/>
        <v>0</v>
      </c>
      <c r="X362" s="231"/>
      <c r="Y362" s="247" t="s">
        <v>970</v>
      </c>
      <c r="Z362" s="247"/>
      <c r="AA362" s="232" t="s">
        <v>1646</v>
      </c>
    </row>
    <row r="363" spans="1:27" ht="24" customHeight="1">
      <c r="A363" s="244">
        <v>18</v>
      </c>
      <c r="B363" s="248" t="s">
        <v>696</v>
      </c>
      <c r="C363" s="250"/>
      <c r="D363" s="219" t="s">
        <v>697</v>
      </c>
      <c r="E363" s="246">
        <v>3</v>
      </c>
      <c r="F363" s="221" t="str">
        <f t="shared" si="56"/>
        <v/>
      </c>
      <c r="G363" s="222"/>
      <c r="H363" s="223" t="s">
        <v>47</v>
      </c>
      <c r="I363" s="223">
        <v>7.0000000000000007E-2</v>
      </c>
      <c r="J363" s="223">
        <v>108</v>
      </c>
      <c r="K363" s="223">
        <v>1512</v>
      </c>
      <c r="L363" s="223">
        <v>4536</v>
      </c>
      <c r="M363" s="224">
        <v>710.83333333333337</v>
      </c>
      <c r="N363" s="225">
        <v>142.16666666666666</v>
      </c>
      <c r="O363" s="226">
        <v>853</v>
      </c>
      <c r="P363" s="227"/>
      <c r="Q363" s="228" t="str">
        <f t="shared" si="57"/>
        <v/>
      </c>
      <c r="R363" s="229" t="s">
        <v>698</v>
      </c>
      <c r="S363" s="230" t="s">
        <v>668</v>
      </c>
      <c r="T363" s="228" t="s">
        <v>45</v>
      </c>
      <c r="U363" s="228" t="s">
        <v>58</v>
      </c>
      <c r="V363" s="228">
        <f t="shared" si="58"/>
        <v>0</v>
      </c>
      <c r="W363" s="228">
        <f t="shared" si="52"/>
        <v>0</v>
      </c>
      <c r="X363" s="231"/>
      <c r="Y363" s="247" t="s">
        <v>970</v>
      </c>
      <c r="Z363" s="247"/>
      <c r="AA363" s="232" t="s">
        <v>1646</v>
      </c>
    </row>
    <row r="364" spans="1:27" ht="24" customHeight="1">
      <c r="A364" s="244">
        <v>21</v>
      </c>
      <c r="B364" s="248" t="s">
        <v>699</v>
      </c>
      <c r="C364" s="250" t="s">
        <v>78</v>
      </c>
      <c r="D364" s="219" t="s">
        <v>700</v>
      </c>
      <c r="E364" s="246">
        <v>3</v>
      </c>
      <c r="F364" s="221" t="str">
        <f t="shared" si="56"/>
        <v/>
      </c>
      <c r="G364" s="222"/>
      <c r="H364" s="223" t="s">
        <v>48</v>
      </c>
      <c r="I364" s="223">
        <v>7.0000000000000007E-2</v>
      </c>
      <c r="J364" s="223">
        <v>108</v>
      </c>
      <c r="K364" s="223">
        <v>1512</v>
      </c>
      <c r="L364" s="223">
        <v>4536</v>
      </c>
      <c r="M364" s="224">
        <v>710.83333333333337</v>
      </c>
      <c r="N364" s="225">
        <v>142.16666666666666</v>
      </c>
      <c r="O364" s="226">
        <v>853</v>
      </c>
      <c r="P364" s="227"/>
      <c r="Q364" s="228" t="str">
        <f t="shared" si="57"/>
        <v/>
      </c>
      <c r="R364" s="229" t="s">
        <v>701</v>
      </c>
      <c r="S364" s="230" t="s">
        <v>664</v>
      </c>
      <c r="T364" s="228" t="s">
        <v>45</v>
      </c>
      <c r="U364" s="228" t="s">
        <v>58</v>
      </c>
      <c r="V364" s="228">
        <f t="shared" si="58"/>
        <v>0</v>
      </c>
      <c r="W364" s="228">
        <f t="shared" si="52"/>
        <v>0</v>
      </c>
      <c r="X364" s="231"/>
      <c r="Y364" s="247" t="s">
        <v>970</v>
      </c>
      <c r="Z364" s="247"/>
      <c r="AA364" s="232" t="s">
        <v>1646</v>
      </c>
    </row>
    <row r="365" spans="1:27" ht="24" customHeight="1">
      <c r="A365" s="244">
        <v>22</v>
      </c>
      <c r="B365" s="248" t="s">
        <v>1624</v>
      </c>
      <c r="C365" s="250"/>
      <c r="D365" s="219" t="s">
        <v>1825</v>
      </c>
      <c r="E365" s="246">
        <v>3</v>
      </c>
      <c r="F365" s="221" t="str">
        <f t="shared" si="56"/>
        <v/>
      </c>
      <c r="G365" s="222"/>
      <c r="H365" s="223" t="s">
        <v>44</v>
      </c>
      <c r="I365" s="223">
        <v>7.0000000000000007E-2</v>
      </c>
      <c r="J365" s="223">
        <v>108</v>
      </c>
      <c r="K365" s="223">
        <v>1512</v>
      </c>
      <c r="L365" s="223">
        <v>4536</v>
      </c>
      <c r="M365" s="224">
        <v>710.83333333333337</v>
      </c>
      <c r="N365" s="225">
        <v>142.16666666666666</v>
      </c>
      <c r="O365" s="226">
        <v>853</v>
      </c>
      <c r="P365" s="227"/>
      <c r="Q365" s="228" t="str">
        <f t="shared" si="57"/>
        <v/>
      </c>
      <c r="R365" s="229" t="s">
        <v>1625</v>
      </c>
      <c r="S365" s="230" t="s">
        <v>663</v>
      </c>
      <c r="T365" s="228">
        <v>0</v>
      </c>
      <c r="U365" s="228" t="s">
        <v>58</v>
      </c>
      <c r="V365" s="228">
        <f t="shared" si="58"/>
        <v>0</v>
      </c>
      <c r="W365" s="228">
        <f t="shared" si="52"/>
        <v>0</v>
      </c>
      <c r="X365" s="231"/>
      <c r="Y365" s="247" t="s">
        <v>970</v>
      </c>
      <c r="Z365" s="247"/>
      <c r="AA365" s="232" t="s">
        <v>1646</v>
      </c>
    </row>
    <row r="366" spans="1:27" ht="24" customHeight="1">
      <c r="A366" s="244">
        <v>23</v>
      </c>
      <c r="B366" s="248" t="s">
        <v>702</v>
      </c>
      <c r="C366" s="250"/>
      <c r="D366" s="219" t="s">
        <v>1826</v>
      </c>
      <c r="E366" s="246">
        <v>3</v>
      </c>
      <c r="F366" s="221" t="str">
        <f t="shared" si="56"/>
        <v/>
      </c>
      <c r="G366" s="222"/>
      <c r="H366" s="223" t="s">
        <v>47</v>
      </c>
      <c r="I366" s="223">
        <v>7.0000000000000007E-2</v>
      </c>
      <c r="J366" s="223">
        <v>108</v>
      </c>
      <c r="K366" s="223">
        <v>1512</v>
      </c>
      <c r="L366" s="223">
        <v>4536</v>
      </c>
      <c r="M366" s="224">
        <v>710.83333333333337</v>
      </c>
      <c r="N366" s="225">
        <v>142.16666666666666</v>
      </c>
      <c r="O366" s="226">
        <v>853</v>
      </c>
      <c r="P366" s="227"/>
      <c r="Q366" s="228" t="str">
        <f t="shared" si="57"/>
        <v/>
      </c>
      <c r="R366" s="229" t="s">
        <v>703</v>
      </c>
      <c r="S366" s="230" t="s">
        <v>664</v>
      </c>
      <c r="T366" s="228">
        <v>0</v>
      </c>
      <c r="U366" s="228" t="s">
        <v>58</v>
      </c>
      <c r="V366" s="228">
        <f t="shared" si="58"/>
        <v>0</v>
      </c>
      <c r="W366" s="228">
        <f t="shared" si="52"/>
        <v>0</v>
      </c>
      <c r="X366" s="231"/>
      <c r="Y366" s="247" t="s">
        <v>970</v>
      </c>
      <c r="Z366" s="247"/>
      <c r="AA366" s="232" t="s">
        <v>1646</v>
      </c>
    </row>
    <row r="367" spans="1:27" ht="24" customHeight="1">
      <c r="A367" s="244">
        <v>24</v>
      </c>
      <c r="B367" s="283" t="s">
        <v>704</v>
      </c>
      <c r="C367" s="250"/>
      <c r="D367" s="219" t="s">
        <v>705</v>
      </c>
      <c r="E367" s="246">
        <v>3</v>
      </c>
      <c r="F367" s="221" t="str">
        <f t="shared" si="56"/>
        <v/>
      </c>
      <c r="G367" s="222"/>
      <c r="H367" s="223" t="s">
        <v>44</v>
      </c>
      <c r="I367" s="223">
        <v>7.0000000000000007E-2</v>
      </c>
      <c r="J367" s="223">
        <v>108</v>
      </c>
      <c r="K367" s="223">
        <v>1512</v>
      </c>
      <c r="L367" s="223">
        <v>4536</v>
      </c>
      <c r="M367" s="224">
        <v>710.83333333333337</v>
      </c>
      <c r="N367" s="225">
        <v>142.16666666666666</v>
      </c>
      <c r="O367" s="226">
        <v>853</v>
      </c>
      <c r="P367" s="227"/>
      <c r="Q367" s="228" t="str">
        <f t="shared" si="57"/>
        <v/>
      </c>
      <c r="R367" s="229" t="s">
        <v>706</v>
      </c>
      <c r="S367" s="230" t="s">
        <v>707</v>
      </c>
      <c r="T367" s="228" t="s">
        <v>45</v>
      </c>
      <c r="U367" s="228" t="s">
        <v>58</v>
      </c>
      <c r="V367" s="228">
        <f t="shared" si="58"/>
        <v>0</v>
      </c>
      <c r="W367" s="228">
        <f t="shared" si="52"/>
        <v>0</v>
      </c>
      <c r="X367" s="231"/>
      <c r="Y367" s="247" t="s">
        <v>970</v>
      </c>
      <c r="Z367" s="247"/>
      <c r="AA367" s="232" t="s">
        <v>1646</v>
      </c>
    </row>
    <row r="368" spans="1:27" ht="24" customHeight="1">
      <c r="A368" s="244">
        <v>25</v>
      </c>
      <c r="B368" s="248" t="s">
        <v>708</v>
      </c>
      <c r="C368" s="250" t="s">
        <v>1819</v>
      </c>
      <c r="D368" s="219" t="s">
        <v>709</v>
      </c>
      <c r="E368" s="246">
        <v>3</v>
      </c>
      <c r="F368" s="221" t="str">
        <f t="shared" si="56"/>
        <v/>
      </c>
      <c r="G368" s="222"/>
      <c r="H368" s="223" t="s">
        <v>44</v>
      </c>
      <c r="I368" s="223">
        <v>7.0000000000000007E-2</v>
      </c>
      <c r="J368" s="223">
        <v>108</v>
      </c>
      <c r="K368" s="223">
        <v>1512</v>
      </c>
      <c r="L368" s="223">
        <v>4536</v>
      </c>
      <c r="M368" s="224">
        <v>710.83333333333337</v>
      </c>
      <c r="N368" s="225">
        <v>142.16666666666666</v>
      </c>
      <c r="O368" s="226">
        <v>853</v>
      </c>
      <c r="P368" s="227"/>
      <c r="Q368" s="228" t="str">
        <f t="shared" si="57"/>
        <v/>
      </c>
      <c r="R368" s="229" t="s">
        <v>710</v>
      </c>
      <c r="S368" s="230" t="s">
        <v>663</v>
      </c>
      <c r="T368" s="228" t="s">
        <v>45</v>
      </c>
      <c r="U368" s="228" t="s">
        <v>58</v>
      </c>
      <c r="V368" s="228">
        <f t="shared" si="58"/>
        <v>0</v>
      </c>
      <c r="W368" s="228">
        <f t="shared" si="52"/>
        <v>0</v>
      </c>
      <c r="X368" s="231"/>
      <c r="Y368" s="247" t="s">
        <v>970</v>
      </c>
      <c r="Z368" s="247"/>
      <c r="AA368" s="232" t="s">
        <v>1646</v>
      </c>
    </row>
    <row r="369" spans="1:27" ht="24" customHeight="1">
      <c r="A369" s="244">
        <v>26</v>
      </c>
      <c r="B369" s="248" t="s">
        <v>711</v>
      </c>
      <c r="C369" s="250"/>
      <c r="D369" s="219" t="s">
        <v>712</v>
      </c>
      <c r="E369" s="246">
        <v>3</v>
      </c>
      <c r="F369" s="221" t="str">
        <f t="shared" si="56"/>
        <v/>
      </c>
      <c r="G369" s="222"/>
      <c r="H369" s="223" t="s">
        <v>44</v>
      </c>
      <c r="I369" s="223">
        <v>7.0000000000000007E-2</v>
      </c>
      <c r="J369" s="223">
        <v>108</v>
      </c>
      <c r="K369" s="223">
        <v>1512</v>
      </c>
      <c r="L369" s="223">
        <v>4536</v>
      </c>
      <c r="M369" s="224">
        <v>710.83333333333337</v>
      </c>
      <c r="N369" s="225">
        <v>142.16666666666666</v>
      </c>
      <c r="O369" s="226">
        <v>853</v>
      </c>
      <c r="P369" s="227"/>
      <c r="Q369" s="228" t="str">
        <f t="shared" si="57"/>
        <v/>
      </c>
      <c r="R369" s="229" t="s">
        <v>713</v>
      </c>
      <c r="S369" s="230" t="s">
        <v>664</v>
      </c>
      <c r="T369" s="228" t="s">
        <v>45</v>
      </c>
      <c r="U369" s="228" t="s">
        <v>58</v>
      </c>
      <c r="V369" s="228">
        <f t="shared" si="58"/>
        <v>0</v>
      </c>
      <c r="W369" s="228">
        <f t="shared" si="52"/>
        <v>0</v>
      </c>
      <c r="X369" s="231"/>
      <c r="Y369" s="247" t="s">
        <v>970</v>
      </c>
      <c r="Z369" s="247"/>
      <c r="AA369" s="232" t="s">
        <v>1646</v>
      </c>
    </row>
    <row r="370" spans="1:27" ht="24" customHeight="1">
      <c r="A370" s="244">
        <v>28</v>
      </c>
      <c r="B370" s="248" t="s">
        <v>714</v>
      </c>
      <c r="C370" s="250"/>
      <c r="D370" s="219" t="s">
        <v>715</v>
      </c>
      <c r="E370" s="246">
        <v>3</v>
      </c>
      <c r="F370" s="221" t="str">
        <f t="shared" si="56"/>
        <v/>
      </c>
      <c r="G370" s="222"/>
      <c r="H370" s="223" t="s">
        <v>47</v>
      </c>
      <c r="I370" s="223">
        <v>7.0000000000000007E-2</v>
      </c>
      <c r="J370" s="223">
        <v>108</v>
      </c>
      <c r="K370" s="223">
        <v>1512</v>
      </c>
      <c r="L370" s="223">
        <v>4536</v>
      </c>
      <c r="M370" s="224">
        <v>710.83333333333337</v>
      </c>
      <c r="N370" s="225">
        <v>142.16666666666666</v>
      </c>
      <c r="O370" s="226">
        <v>853</v>
      </c>
      <c r="P370" s="227"/>
      <c r="Q370" s="228" t="str">
        <f t="shared" si="57"/>
        <v/>
      </c>
      <c r="R370" s="229" t="s">
        <v>716</v>
      </c>
      <c r="S370" s="230" t="s">
        <v>663</v>
      </c>
      <c r="T370" s="228" t="s">
        <v>45</v>
      </c>
      <c r="U370" s="228" t="s">
        <v>58</v>
      </c>
      <c r="V370" s="228">
        <f t="shared" si="58"/>
        <v>0</v>
      </c>
      <c r="W370" s="228">
        <f t="shared" si="52"/>
        <v>0</v>
      </c>
      <c r="X370" s="231"/>
      <c r="Y370" s="247" t="s">
        <v>970</v>
      </c>
      <c r="Z370" s="247"/>
      <c r="AA370" s="232" t="s">
        <v>1646</v>
      </c>
    </row>
    <row r="371" spans="1:27" ht="24" customHeight="1">
      <c r="A371" s="244">
        <v>29</v>
      </c>
      <c r="B371" s="248" t="s">
        <v>717</v>
      </c>
      <c r="C371" s="250"/>
      <c r="D371" s="219" t="s">
        <v>718</v>
      </c>
      <c r="E371" s="246">
        <v>3</v>
      </c>
      <c r="F371" s="221" t="str">
        <f t="shared" si="56"/>
        <v/>
      </c>
      <c r="G371" s="222"/>
      <c r="H371" s="223" t="s">
        <v>48</v>
      </c>
      <c r="I371" s="223">
        <v>7.0000000000000007E-2</v>
      </c>
      <c r="J371" s="223">
        <v>108</v>
      </c>
      <c r="K371" s="223">
        <v>1512</v>
      </c>
      <c r="L371" s="223">
        <v>4536</v>
      </c>
      <c r="M371" s="224">
        <v>710.83333333333337</v>
      </c>
      <c r="N371" s="225">
        <v>142.16666666666666</v>
      </c>
      <c r="O371" s="226">
        <v>853</v>
      </c>
      <c r="P371" s="227"/>
      <c r="Q371" s="228" t="str">
        <f t="shared" si="57"/>
        <v/>
      </c>
      <c r="R371" s="229" t="s">
        <v>719</v>
      </c>
      <c r="S371" s="230" t="s">
        <v>664</v>
      </c>
      <c r="T371" s="228" t="s">
        <v>45</v>
      </c>
      <c r="U371" s="228" t="s">
        <v>58</v>
      </c>
      <c r="V371" s="228">
        <f t="shared" si="58"/>
        <v>0</v>
      </c>
      <c r="W371" s="228">
        <f t="shared" si="52"/>
        <v>0</v>
      </c>
      <c r="X371" s="231"/>
      <c r="Y371" s="247" t="s">
        <v>970</v>
      </c>
      <c r="Z371" s="247"/>
      <c r="AA371" s="232" t="s">
        <v>1646</v>
      </c>
    </row>
    <row r="372" spans="1:27" ht="24" customHeight="1">
      <c r="A372" s="244">
        <v>30</v>
      </c>
      <c r="B372" s="248" t="s">
        <v>720</v>
      </c>
      <c r="C372" s="250"/>
      <c r="D372" s="219" t="s">
        <v>721</v>
      </c>
      <c r="E372" s="246">
        <v>3</v>
      </c>
      <c r="F372" s="221" t="str">
        <f t="shared" si="56"/>
        <v/>
      </c>
      <c r="G372" s="222"/>
      <c r="H372" s="223" t="s">
        <v>44</v>
      </c>
      <c r="I372" s="223">
        <v>7.0000000000000007E-2</v>
      </c>
      <c r="J372" s="223">
        <v>108</v>
      </c>
      <c r="K372" s="223">
        <v>1512</v>
      </c>
      <c r="L372" s="223">
        <v>4536</v>
      </c>
      <c r="M372" s="224">
        <v>710.83333333333337</v>
      </c>
      <c r="N372" s="225">
        <v>142.16666666666666</v>
      </c>
      <c r="O372" s="226">
        <v>853</v>
      </c>
      <c r="P372" s="227"/>
      <c r="Q372" s="228" t="str">
        <f t="shared" si="57"/>
        <v/>
      </c>
      <c r="R372" s="229" t="s">
        <v>722</v>
      </c>
      <c r="S372" s="230" t="s">
        <v>664</v>
      </c>
      <c r="T372" s="228" t="s">
        <v>45</v>
      </c>
      <c r="U372" s="228" t="s">
        <v>58</v>
      </c>
      <c r="V372" s="228">
        <f t="shared" si="58"/>
        <v>0</v>
      </c>
      <c r="W372" s="228">
        <f t="shared" si="52"/>
        <v>0</v>
      </c>
      <c r="X372" s="231"/>
      <c r="Y372" s="247" t="s">
        <v>970</v>
      </c>
      <c r="Z372" s="247"/>
      <c r="AA372" s="232" t="s">
        <v>1646</v>
      </c>
    </row>
    <row r="373" spans="1:27" ht="24" customHeight="1">
      <c r="A373" s="244">
        <v>31</v>
      </c>
      <c r="B373" s="248" t="s">
        <v>723</v>
      </c>
      <c r="C373" s="250"/>
      <c r="D373" s="219" t="s">
        <v>724</v>
      </c>
      <c r="E373" s="246">
        <v>3</v>
      </c>
      <c r="F373" s="221" t="str">
        <f t="shared" si="56"/>
        <v/>
      </c>
      <c r="G373" s="222"/>
      <c r="H373" s="223" t="s">
        <v>44</v>
      </c>
      <c r="I373" s="223">
        <v>7.0000000000000007E-2</v>
      </c>
      <c r="J373" s="223">
        <v>108</v>
      </c>
      <c r="K373" s="223">
        <v>1512</v>
      </c>
      <c r="L373" s="223">
        <v>4536</v>
      </c>
      <c r="M373" s="224">
        <v>710.83333333333337</v>
      </c>
      <c r="N373" s="225">
        <v>142.16666666666666</v>
      </c>
      <c r="O373" s="226">
        <v>853</v>
      </c>
      <c r="P373" s="227"/>
      <c r="Q373" s="228" t="str">
        <f t="shared" si="57"/>
        <v/>
      </c>
      <c r="R373" s="229" t="s">
        <v>725</v>
      </c>
      <c r="S373" s="230" t="s">
        <v>663</v>
      </c>
      <c r="T373" s="228" t="s">
        <v>45</v>
      </c>
      <c r="U373" s="228" t="s">
        <v>58</v>
      </c>
      <c r="V373" s="228">
        <f t="shared" si="58"/>
        <v>0</v>
      </c>
      <c r="W373" s="228">
        <f t="shared" si="52"/>
        <v>0</v>
      </c>
      <c r="X373" s="231"/>
      <c r="Y373" s="247" t="s">
        <v>970</v>
      </c>
      <c r="Z373" s="247"/>
      <c r="AA373" s="232" t="s">
        <v>1646</v>
      </c>
    </row>
    <row r="374" spans="1:27" ht="24" customHeight="1">
      <c r="A374" s="244">
        <v>33</v>
      </c>
      <c r="B374" s="248" t="s">
        <v>1847</v>
      </c>
      <c r="C374" s="250"/>
      <c r="D374" s="219" t="s">
        <v>1848</v>
      </c>
      <c r="E374" s="246">
        <v>3</v>
      </c>
      <c r="F374" s="221" t="str">
        <f t="shared" si="56"/>
        <v/>
      </c>
      <c r="G374" s="222"/>
      <c r="H374" s="223" t="s">
        <v>44</v>
      </c>
      <c r="I374" s="223">
        <v>7.0000000000000007E-2</v>
      </c>
      <c r="J374" s="223">
        <v>108</v>
      </c>
      <c r="K374" s="223">
        <v>1512</v>
      </c>
      <c r="L374" s="223">
        <v>4536</v>
      </c>
      <c r="M374" s="224">
        <v>710.83333333333337</v>
      </c>
      <c r="N374" s="225">
        <v>142.16666666666666</v>
      </c>
      <c r="O374" s="226">
        <v>853</v>
      </c>
      <c r="P374" s="227"/>
      <c r="Q374" s="228" t="str">
        <f t="shared" si="57"/>
        <v/>
      </c>
      <c r="R374" s="229" t="s">
        <v>1849</v>
      </c>
      <c r="S374" s="230" t="s">
        <v>663</v>
      </c>
      <c r="T374" s="228" t="s">
        <v>45</v>
      </c>
      <c r="U374" s="228" t="s">
        <v>58</v>
      </c>
      <c r="V374" s="228">
        <f t="shared" si="58"/>
        <v>0</v>
      </c>
      <c r="W374" s="228">
        <f t="shared" si="52"/>
        <v>0</v>
      </c>
      <c r="X374" s="231"/>
      <c r="Y374" s="247" t="s">
        <v>970</v>
      </c>
      <c r="Z374" s="247"/>
      <c r="AA374" s="232" t="s">
        <v>1646</v>
      </c>
    </row>
    <row r="375" spans="1:27" ht="24" customHeight="1">
      <c r="A375" s="244">
        <v>34</v>
      </c>
      <c r="B375" s="248" t="s">
        <v>726</v>
      </c>
      <c r="C375" s="250"/>
      <c r="D375" s="219" t="s">
        <v>727</v>
      </c>
      <c r="E375" s="246">
        <v>3</v>
      </c>
      <c r="F375" s="221" t="str">
        <f t="shared" si="56"/>
        <v/>
      </c>
      <c r="G375" s="222"/>
      <c r="H375" s="223" t="s">
        <v>44</v>
      </c>
      <c r="I375" s="223">
        <v>7.0000000000000007E-2</v>
      </c>
      <c r="J375" s="223">
        <v>108</v>
      </c>
      <c r="K375" s="223">
        <v>1512</v>
      </c>
      <c r="L375" s="223">
        <v>4536</v>
      </c>
      <c r="M375" s="224">
        <v>710.83333333333337</v>
      </c>
      <c r="N375" s="225">
        <v>142.16666666666666</v>
      </c>
      <c r="O375" s="226">
        <v>853</v>
      </c>
      <c r="P375" s="227"/>
      <c r="Q375" s="228" t="str">
        <f t="shared" si="57"/>
        <v/>
      </c>
      <c r="R375" s="229" t="s">
        <v>728</v>
      </c>
      <c r="S375" s="230" t="s">
        <v>664</v>
      </c>
      <c r="T375" s="228" t="s">
        <v>45</v>
      </c>
      <c r="U375" s="228" t="s">
        <v>58</v>
      </c>
      <c r="V375" s="228">
        <f t="shared" si="58"/>
        <v>0</v>
      </c>
      <c r="W375" s="228">
        <f t="shared" si="52"/>
        <v>0</v>
      </c>
      <c r="X375" s="231"/>
      <c r="Y375" s="247" t="s">
        <v>970</v>
      </c>
      <c r="Z375" s="247"/>
      <c r="AA375" s="232" t="s">
        <v>1646</v>
      </c>
    </row>
    <row r="376" spans="1:27" ht="24" customHeight="1">
      <c r="A376" s="244">
        <v>36</v>
      </c>
      <c r="B376" s="248" t="s">
        <v>729</v>
      </c>
      <c r="C376" s="250"/>
      <c r="D376" s="219" t="s">
        <v>730</v>
      </c>
      <c r="E376" s="246">
        <v>3</v>
      </c>
      <c r="F376" s="221" t="str">
        <f t="shared" si="56"/>
        <v/>
      </c>
      <c r="G376" s="222"/>
      <c r="H376" s="223" t="s">
        <v>47</v>
      </c>
      <c r="I376" s="223">
        <v>7.0000000000000007E-2</v>
      </c>
      <c r="J376" s="223">
        <v>108</v>
      </c>
      <c r="K376" s="223">
        <v>1512</v>
      </c>
      <c r="L376" s="223">
        <v>4536</v>
      </c>
      <c r="M376" s="224">
        <v>710.83333333333337</v>
      </c>
      <c r="N376" s="225">
        <v>142.16666666666666</v>
      </c>
      <c r="O376" s="226">
        <v>853</v>
      </c>
      <c r="P376" s="227"/>
      <c r="Q376" s="228" t="str">
        <f t="shared" si="57"/>
        <v/>
      </c>
      <c r="R376" s="229" t="s">
        <v>731</v>
      </c>
      <c r="S376" s="230" t="s">
        <v>663</v>
      </c>
      <c r="T376" s="228" t="s">
        <v>45</v>
      </c>
      <c r="U376" s="228" t="s">
        <v>58</v>
      </c>
      <c r="V376" s="228">
        <f t="shared" si="58"/>
        <v>0</v>
      </c>
      <c r="W376" s="228">
        <f t="shared" si="52"/>
        <v>0</v>
      </c>
      <c r="X376" s="231"/>
      <c r="Y376" s="247" t="s">
        <v>970</v>
      </c>
      <c r="Z376" s="247"/>
      <c r="AA376" s="232" t="s">
        <v>1646</v>
      </c>
    </row>
    <row r="377" spans="1:27" ht="24" customHeight="1">
      <c r="A377" s="244">
        <v>37</v>
      </c>
      <c r="B377" s="248" t="s">
        <v>732</v>
      </c>
      <c r="C377" s="250"/>
      <c r="D377" s="219" t="s">
        <v>733</v>
      </c>
      <c r="E377" s="246">
        <v>3</v>
      </c>
      <c r="F377" s="221" t="str">
        <f t="shared" si="56"/>
        <v/>
      </c>
      <c r="G377" s="222"/>
      <c r="H377" s="223" t="s">
        <v>48</v>
      </c>
      <c r="I377" s="223">
        <v>7.0000000000000007E-2</v>
      </c>
      <c r="J377" s="223">
        <v>108</v>
      </c>
      <c r="K377" s="223">
        <v>1512</v>
      </c>
      <c r="L377" s="223">
        <v>4536</v>
      </c>
      <c r="M377" s="224">
        <v>710.83333333333337</v>
      </c>
      <c r="N377" s="225">
        <v>142.16666666666666</v>
      </c>
      <c r="O377" s="226">
        <v>853</v>
      </c>
      <c r="P377" s="227"/>
      <c r="Q377" s="228" t="str">
        <f t="shared" si="57"/>
        <v/>
      </c>
      <c r="R377" s="229" t="s">
        <v>734</v>
      </c>
      <c r="S377" s="230" t="s">
        <v>664</v>
      </c>
      <c r="T377" s="228" t="s">
        <v>45</v>
      </c>
      <c r="U377" s="228" t="s">
        <v>58</v>
      </c>
      <c r="V377" s="228">
        <f t="shared" si="58"/>
        <v>0</v>
      </c>
      <c r="W377" s="228">
        <f t="shared" si="52"/>
        <v>0</v>
      </c>
      <c r="X377" s="231"/>
      <c r="Y377" s="247" t="s">
        <v>970</v>
      </c>
      <c r="Z377" s="247"/>
      <c r="AA377" s="232" t="s">
        <v>1646</v>
      </c>
    </row>
    <row r="378" spans="1:27" ht="24" customHeight="1">
      <c r="A378" s="244">
        <v>39</v>
      </c>
      <c r="B378" s="248" t="s">
        <v>735</v>
      </c>
      <c r="C378" s="250"/>
      <c r="D378" s="219" t="s">
        <v>736</v>
      </c>
      <c r="E378" s="246">
        <v>3</v>
      </c>
      <c r="F378" s="221" t="str">
        <f t="shared" si="56"/>
        <v/>
      </c>
      <c r="G378" s="222"/>
      <c r="H378" s="223" t="s">
        <v>44</v>
      </c>
      <c r="I378" s="223">
        <v>7.0000000000000007E-2</v>
      </c>
      <c r="J378" s="223">
        <v>108</v>
      </c>
      <c r="K378" s="223">
        <v>1512</v>
      </c>
      <c r="L378" s="223">
        <v>4536</v>
      </c>
      <c r="M378" s="224">
        <v>710.83333333333337</v>
      </c>
      <c r="N378" s="225">
        <v>142.16666666666666</v>
      </c>
      <c r="O378" s="226">
        <v>853</v>
      </c>
      <c r="P378" s="227"/>
      <c r="Q378" s="228" t="str">
        <f t="shared" si="57"/>
        <v/>
      </c>
      <c r="R378" s="229" t="s">
        <v>737</v>
      </c>
      <c r="S378" s="230" t="s">
        <v>663</v>
      </c>
      <c r="T378" s="228" t="s">
        <v>45</v>
      </c>
      <c r="U378" s="228" t="s">
        <v>58</v>
      </c>
      <c r="V378" s="228">
        <f t="shared" si="58"/>
        <v>0</v>
      </c>
      <c r="W378" s="228">
        <f t="shared" si="52"/>
        <v>0</v>
      </c>
      <c r="X378" s="231"/>
      <c r="Y378" s="247" t="s">
        <v>970</v>
      </c>
      <c r="Z378" s="247"/>
      <c r="AA378" s="232" t="s">
        <v>1646</v>
      </c>
    </row>
    <row r="379" spans="1:27" ht="24" customHeight="1">
      <c r="A379" s="244">
        <v>40</v>
      </c>
      <c r="B379" s="283" t="s">
        <v>1626</v>
      </c>
      <c r="C379" s="250"/>
      <c r="D379" s="219" t="s">
        <v>1627</v>
      </c>
      <c r="E379" s="246">
        <v>3</v>
      </c>
      <c r="F379" s="221" t="str">
        <f t="shared" si="56"/>
        <v/>
      </c>
      <c r="G379" s="222"/>
      <c r="H379" s="223" t="s">
        <v>44</v>
      </c>
      <c r="I379" s="223">
        <v>7.0000000000000007E-2</v>
      </c>
      <c r="J379" s="223">
        <v>108</v>
      </c>
      <c r="K379" s="223">
        <v>1512</v>
      </c>
      <c r="L379" s="223">
        <v>4536</v>
      </c>
      <c r="M379" s="224">
        <v>710.83333333333337</v>
      </c>
      <c r="N379" s="225">
        <v>142.16666666666666</v>
      </c>
      <c r="O379" s="226">
        <v>853</v>
      </c>
      <c r="P379" s="227"/>
      <c r="Q379" s="228" t="str">
        <f t="shared" si="57"/>
        <v/>
      </c>
      <c r="R379" s="229" t="s">
        <v>1628</v>
      </c>
      <c r="S379" s="230" t="s">
        <v>707</v>
      </c>
      <c r="T379" s="228" t="s">
        <v>45</v>
      </c>
      <c r="U379" s="228" t="s">
        <v>58</v>
      </c>
      <c r="V379" s="228">
        <f t="shared" si="58"/>
        <v>0</v>
      </c>
      <c r="W379" s="228">
        <f t="shared" si="52"/>
        <v>0</v>
      </c>
      <c r="X379" s="231"/>
      <c r="Y379" s="247" t="s">
        <v>970</v>
      </c>
      <c r="Z379" s="247"/>
      <c r="AA379" s="232" t="s">
        <v>1646</v>
      </c>
    </row>
    <row r="380" spans="1:27" ht="24" customHeight="1">
      <c r="A380" s="244">
        <v>41</v>
      </c>
      <c r="B380" s="248" t="s">
        <v>738</v>
      </c>
      <c r="C380" s="250"/>
      <c r="D380" s="219" t="s">
        <v>1841</v>
      </c>
      <c r="E380" s="246">
        <v>3</v>
      </c>
      <c r="F380" s="221" t="str">
        <f t="shared" si="56"/>
        <v/>
      </c>
      <c r="G380" s="222"/>
      <c r="H380" s="223" t="s">
        <v>47</v>
      </c>
      <c r="I380" s="223">
        <v>7.0000000000000007E-2</v>
      </c>
      <c r="J380" s="223">
        <v>108</v>
      </c>
      <c r="K380" s="223">
        <v>1512</v>
      </c>
      <c r="L380" s="223">
        <v>4536</v>
      </c>
      <c r="M380" s="224">
        <v>710.83333333333337</v>
      </c>
      <c r="N380" s="225">
        <v>142.16666666666666</v>
      </c>
      <c r="O380" s="226">
        <v>853</v>
      </c>
      <c r="P380" s="227"/>
      <c r="Q380" s="228" t="str">
        <f t="shared" si="57"/>
        <v/>
      </c>
      <c r="R380" s="229" t="s">
        <v>739</v>
      </c>
      <c r="S380" s="230" t="s">
        <v>671</v>
      </c>
      <c r="T380" s="228">
        <v>0</v>
      </c>
      <c r="U380" s="228" t="s">
        <v>58</v>
      </c>
      <c r="V380" s="228">
        <f t="shared" si="58"/>
        <v>0</v>
      </c>
      <c r="W380" s="228">
        <f t="shared" si="52"/>
        <v>0</v>
      </c>
      <c r="X380" s="231"/>
      <c r="Y380" s="247" t="s">
        <v>970</v>
      </c>
      <c r="Z380" s="247"/>
      <c r="AA380" s="232" t="s">
        <v>1646</v>
      </c>
    </row>
    <row r="381" spans="1:27" ht="24" customHeight="1">
      <c r="A381" s="244">
        <v>42</v>
      </c>
      <c r="B381" s="248" t="s">
        <v>740</v>
      </c>
      <c r="C381" s="250"/>
      <c r="D381" s="219" t="s">
        <v>741</v>
      </c>
      <c r="E381" s="246">
        <v>3</v>
      </c>
      <c r="F381" s="221" t="str">
        <f t="shared" si="56"/>
        <v/>
      </c>
      <c r="G381" s="222"/>
      <c r="H381" s="223" t="s">
        <v>47</v>
      </c>
      <c r="I381" s="223">
        <v>7.0000000000000007E-2</v>
      </c>
      <c r="J381" s="223">
        <v>108</v>
      </c>
      <c r="K381" s="223">
        <v>1512</v>
      </c>
      <c r="L381" s="223">
        <v>4536</v>
      </c>
      <c r="M381" s="224">
        <v>710.83333333333337</v>
      </c>
      <c r="N381" s="225">
        <v>142.16666666666666</v>
      </c>
      <c r="O381" s="226">
        <v>853</v>
      </c>
      <c r="P381" s="227"/>
      <c r="Q381" s="228" t="str">
        <f t="shared" si="57"/>
        <v/>
      </c>
      <c r="R381" s="229" t="s">
        <v>742</v>
      </c>
      <c r="S381" s="230" t="s">
        <v>671</v>
      </c>
      <c r="T381" s="228" t="s">
        <v>45</v>
      </c>
      <c r="U381" s="228" t="s">
        <v>58</v>
      </c>
      <c r="V381" s="228">
        <f t="shared" si="58"/>
        <v>0</v>
      </c>
      <c r="W381" s="228">
        <f t="shared" si="52"/>
        <v>0</v>
      </c>
      <c r="X381" s="231"/>
      <c r="Y381" s="247" t="s">
        <v>970</v>
      </c>
      <c r="Z381" s="247"/>
      <c r="AA381" s="232" t="s">
        <v>1646</v>
      </c>
    </row>
    <row r="382" spans="1:27" ht="24" customHeight="1">
      <c r="A382" s="244">
        <v>43</v>
      </c>
      <c r="B382" s="248" t="s">
        <v>743</v>
      </c>
      <c r="C382" s="250"/>
      <c r="D382" s="219" t="s">
        <v>744</v>
      </c>
      <c r="E382" s="246">
        <v>3</v>
      </c>
      <c r="F382" s="221" t="str">
        <f t="shared" si="56"/>
        <v/>
      </c>
      <c r="G382" s="222"/>
      <c r="H382" s="223" t="s">
        <v>44</v>
      </c>
      <c r="I382" s="223">
        <v>7.0000000000000007E-2</v>
      </c>
      <c r="J382" s="223">
        <v>108</v>
      </c>
      <c r="K382" s="223">
        <v>1512</v>
      </c>
      <c r="L382" s="223">
        <v>4536</v>
      </c>
      <c r="M382" s="224">
        <v>710.83333333333337</v>
      </c>
      <c r="N382" s="225">
        <v>142.16666666666666</v>
      </c>
      <c r="O382" s="226">
        <v>853</v>
      </c>
      <c r="P382" s="227"/>
      <c r="Q382" s="228" t="str">
        <f t="shared" si="57"/>
        <v/>
      </c>
      <c r="R382" s="229" t="s">
        <v>745</v>
      </c>
      <c r="S382" s="230" t="s">
        <v>664</v>
      </c>
      <c r="T382" s="228" t="s">
        <v>45</v>
      </c>
      <c r="U382" s="228" t="s">
        <v>58</v>
      </c>
      <c r="V382" s="228">
        <f t="shared" si="58"/>
        <v>0</v>
      </c>
      <c r="W382" s="228">
        <f t="shared" si="52"/>
        <v>0</v>
      </c>
      <c r="X382" s="231"/>
      <c r="Y382" s="247" t="s">
        <v>970</v>
      </c>
      <c r="Z382" s="247"/>
      <c r="AA382" s="232" t="s">
        <v>1646</v>
      </c>
    </row>
    <row r="383" spans="1:27" s="10" customFormat="1" ht="24" customHeight="1">
      <c r="A383" s="258" t="s">
        <v>746</v>
      </c>
      <c r="B383" s="234"/>
      <c r="C383" s="235"/>
      <c r="D383" s="236"/>
      <c r="E383" s="237"/>
      <c r="F383" s="236"/>
      <c r="G383" s="238"/>
      <c r="H383" s="236"/>
      <c r="I383" s="236"/>
      <c r="J383" s="236"/>
      <c r="K383" s="236"/>
      <c r="L383" s="236"/>
      <c r="M383" s="265"/>
      <c r="N383" s="234"/>
      <c r="O383" s="234"/>
      <c r="P383" s="234"/>
      <c r="Q383" s="239" t="s">
        <v>43</v>
      </c>
      <c r="R383" s="240" t="s">
        <v>43</v>
      </c>
      <c r="S383" s="241"/>
      <c r="T383" s="241"/>
      <c r="U383" s="241"/>
      <c r="V383" s="241"/>
      <c r="W383" s="241" t="str">
        <f t="shared" si="52"/>
        <v/>
      </c>
      <c r="X383" s="242"/>
      <c r="Y383" s="243"/>
      <c r="Z383" s="243"/>
      <c r="AA383" s="759"/>
    </row>
    <row r="384" spans="1:27" ht="24" customHeight="1">
      <c r="A384" s="244">
        <v>1</v>
      </c>
      <c r="B384" s="248" t="s">
        <v>747</v>
      </c>
      <c r="C384" s="250" t="s">
        <v>78</v>
      </c>
      <c r="D384" s="219" t="s">
        <v>748</v>
      </c>
      <c r="E384" s="246">
        <v>3</v>
      </c>
      <c r="F384" s="221" t="str">
        <f t="shared" ref="F384:F388" si="59">IF(ISERROR(IF(G384/E384=0,"",G384/E384))=TRUE,"",IF(G384/E384=0,"",G384/E384))</f>
        <v/>
      </c>
      <c r="G384" s="222"/>
      <c r="H384" s="223" t="s">
        <v>48</v>
      </c>
      <c r="I384" s="223">
        <v>7.0000000000000007E-2</v>
      </c>
      <c r="J384" s="223">
        <v>108</v>
      </c>
      <c r="K384" s="223">
        <v>1512</v>
      </c>
      <c r="L384" s="223">
        <v>4536</v>
      </c>
      <c r="M384" s="224">
        <v>710.83333333333337</v>
      </c>
      <c r="N384" s="225">
        <v>142.16666666666666</v>
      </c>
      <c r="O384" s="226">
        <v>853</v>
      </c>
      <c r="P384" s="227"/>
      <c r="Q384" s="228" t="str">
        <f t="shared" ref="Q384:Q385" si="60">IF(ISERR(IF(O384*G384=0,"",O384*G384))=TRUE,"",IF(O384*G384=0,"",O384*G384))</f>
        <v/>
      </c>
      <c r="R384" s="229" t="s">
        <v>749</v>
      </c>
      <c r="S384" s="230" t="s">
        <v>750</v>
      </c>
      <c r="T384" s="228" t="s">
        <v>45</v>
      </c>
      <c r="U384" s="228" t="s">
        <v>58</v>
      </c>
      <c r="V384" s="228">
        <f t="shared" ref="V384:V385" si="61">IFERROR(G384*I384,"")</f>
        <v>0</v>
      </c>
      <c r="W384" s="228">
        <f t="shared" si="52"/>
        <v>0</v>
      </c>
      <c r="X384" s="231"/>
      <c r="Y384" s="247" t="s">
        <v>970</v>
      </c>
      <c r="Z384" s="247"/>
      <c r="AA384" s="232" t="s">
        <v>1646</v>
      </c>
    </row>
    <row r="385" spans="1:27" ht="24" customHeight="1">
      <c r="A385" s="244">
        <v>2</v>
      </c>
      <c r="B385" s="248" t="s">
        <v>751</v>
      </c>
      <c r="C385" s="250" t="s">
        <v>78</v>
      </c>
      <c r="D385" s="219" t="s">
        <v>752</v>
      </c>
      <c r="E385" s="246">
        <v>3</v>
      </c>
      <c r="F385" s="221" t="str">
        <f t="shared" si="59"/>
        <v/>
      </c>
      <c r="G385" s="222"/>
      <c r="H385" s="223" t="s">
        <v>48</v>
      </c>
      <c r="I385" s="223">
        <v>7.0000000000000007E-2</v>
      </c>
      <c r="J385" s="223">
        <v>108</v>
      </c>
      <c r="K385" s="223">
        <v>1512</v>
      </c>
      <c r="L385" s="223">
        <v>4536</v>
      </c>
      <c r="M385" s="224">
        <v>710.83333333333337</v>
      </c>
      <c r="N385" s="225">
        <v>142.16666666666666</v>
      </c>
      <c r="O385" s="226">
        <v>853</v>
      </c>
      <c r="P385" s="227"/>
      <c r="Q385" s="228" t="str">
        <f t="shared" si="60"/>
        <v/>
      </c>
      <c r="R385" s="229" t="s">
        <v>753</v>
      </c>
      <c r="S385" s="230" t="s">
        <v>750</v>
      </c>
      <c r="T385" s="228" t="s">
        <v>45</v>
      </c>
      <c r="U385" s="228" t="s">
        <v>58</v>
      </c>
      <c r="V385" s="228">
        <f t="shared" si="61"/>
        <v>0</v>
      </c>
      <c r="W385" s="228">
        <f t="shared" si="52"/>
        <v>0</v>
      </c>
      <c r="X385" s="231"/>
      <c r="Y385" s="247" t="s">
        <v>970</v>
      </c>
      <c r="Z385" s="247"/>
      <c r="AA385" s="232" t="s">
        <v>1646</v>
      </c>
    </row>
    <row r="386" spans="1:27" s="383" customFormat="1" ht="24" customHeight="1">
      <c r="A386" s="372" t="s">
        <v>754</v>
      </c>
      <c r="B386" s="373"/>
      <c r="C386" s="374"/>
      <c r="D386" s="375"/>
      <c r="E386" s="373" t="s">
        <v>43</v>
      </c>
      <c r="F386" s="376" t="str">
        <f t="shared" si="59"/>
        <v/>
      </c>
      <c r="G386" s="377"/>
      <c r="H386" s="373" t="s">
        <v>43</v>
      </c>
      <c r="I386" s="373" t="s">
        <v>43</v>
      </c>
      <c r="J386" s="373" t="s">
        <v>43</v>
      </c>
      <c r="K386" s="373" t="s">
        <v>43</v>
      </c>
      <c r="L386" s="373" t="s">
        <v>43</v>
      </c>
      <c r="M386" s="373"/>
      <c r="N386" s="373"/>
      <c r="O386" s="373"/>
      <c r="P386" s="373"/>
      <c r="Q386" s="378" t="s">
        <v>43</v>
      </c>
      <c r="R386" s="379" t="s">
        <v>43</v>
      </c>
      <c r="S386" s="380"/>
      <c r="T386" s="380"/>
      <c r="U386" s="380"/>
      <c r="V386" s="380"/>
      <c r="W386" s="380" t="str">
        <f>IFERROR(G386/L386,"")</f>
        <v/>
      </c>
      <c r="X386" s="381"/>
      <c r="Y386" s="382"/>
      <c r="Z386" s="382"/>
      <c r="AA386" s="826"/>
    </row>
    <row r="387" spans="1:27" ht="24" customHeight="1">
      <c r="A387" s="384">
        <f>IF(ISERR(#REF!+1)=TRUE,1,#REF!+1)</f>
        <v>1</v>
      </c>
      <c r="B387" s="245" t="s">
        <v>755</v>
      </c>
      <c r="C387" s="282" t="s">
        <v>756</v>
      </c>
      <c r="D387" s="219" t="s">
        <v>757</v>
      </c>
      <c r="E387" s="246">
        <v>3</v>
      </c>
      <c r="F387" s="221" t="str">
        <f t="shared" si="59"/>
        <v/>
      </c>
      <c r="G387" s="222"/>
      <c r="H387" s="223" t="s">
        <v>47</v>
      </c>
      <c r="I387" s="223">
        <v>7.0000000000000007E-2</v>
      </c>
      <c r="J387" s="223">
        <v>108</v>
      </c>
      <c r="K387" s="223">
        <v>1512</v>
      </c>
      <c r="L387" s="223">
        <v>4536</v>
      </c>
      <c r="M387" s="224">
        <v>710.83333333333337</v>
      </c>
      <c r="N387" s="225">
        <v>142.16666666666666</v>
      </c>
      <c r="O387" s="226">
        <v>853</v>
      </c>
      <c r="P387" s="227"/>
      <c r="Q387" s="228" t="str">
        <f t="shared" ref="Q387:Q388" si="62">IF(ISERR(IF(O387*G387=0,"",O387*G387))=TRUE,"",IF(O387*G387=0,"",O387*G387))</f>
        <v/>
      </c>
      <c r="R387" s="229" t="s">
        <v>758</v>
      </c>
      <c r="S387" s="230" t="s">
        <v>759</v>
      </c>
      <c r="T387" s="228" t="s">
        <v>45</v>
      </c>
      <c r="U387" s="228" t="s">
        <v>58</v>
      </c>
      <c r="V387" s="228">
        <f t="shared" ref="V387:V388" si="63">IFERROR(G387*I387,"")</f>
        <v>0</v>
      </c>
      <c r="W387" s="228">
        <f t="shared" ref="W387:W388" si="64">IFERROR(G387/L387,"")</f>
        <v>0</v>
      </c>
      <c r="X387" s="231"/>
      <c r="Y387" s="247" t="s">
        <v>970</v>
      </c>
      <c r="Z387" s="247"/>
      <c r="AA387" s="232" t="s">
        <v>1646</v>
      </c>
    </row>
    <row r="388" spans="1:27" ht="24" customHeight="1">
      <c r="A388" s="384">
        <f>IF(ISERR(A387+1)=TRUE,1,A387+1)</f>
        <v>2</v>
      </c>
      <c r="B388" s="245" t="s">
        <v>760</v>
      </c>
      <c r="C388" s="282" t="s">
        <v>756</v>
      </c>
      <c r="D388" s="219" t="s">
        <v>761</v>
      </c>
      <c r="E388" s="246">
        <v>3</v>
      </c>
      <c r="F388" s="221" t="str">
        <f t="shared" si="59"/>
        <v/>
      </c>
      <c r="G388" s="222"/>
      <c r="H388" s="223" t="s">
        <v>44</v>
      </c>
      <c r="I388" s="223">
        <v>7.0000000000000007E-2</v>
      </c>
      <c r="J388" s="223">
        <v>108</v>
      </c>
      <c r="K388" s="223">
        <v>1512</v>
      </c>
      <c r="L388" s="223">
        <v>4536</v>
      </c>
      <c r="M388" s="224">
        <v>710.83333333333337</v>
      </c>
      <c r="N388" s="225">
        <v>142.16666666666666</v>
      </c>
      <c r="O388" s="226">
        <v>853</v>
      </c>
      <c r="P388" s="227"/>
      <c r="Q388" s="228" t="str">
        <f t="shared" si="62"/>
        <v/>
      </c>
      <c r="R388" s="229" t="s">
        <v>762</v>
      </c>
      <c r="S388" s="230" t="s">
        <v>759</v>
      </c>
      <c r="T388" s="228" t="s">
        <v>45</v>
      </c>
      <c r="U388" s="228" t="s">
        <v>58</v>
      </c>
      <c r="V388" s="228">
        <f t="shared" si="63"/>
        <v>0</v>
      </c>
      <c r="W388" s="228">
        <f t="shared" si="64"/>
        <v>0</v>
      </c>
      <c r="X388" s="231"/>
      <c r="Y388" s="247" t="s">
        <v>970</v>
      </c>
      <c r="Z388" s="247"/>
      <c r="AA388" s="232" t="s">
        <v>1646</v>
      </c>
    </row>
    <row r="389" spans="1:27" s="10" customFormat="1" ht="24" customHeight="1">
      <c r="A389" s="258" t="s">
        <v>763</v>
      </c>
      <c r="B389" s="234"/>
      <c r="C389" s="235"/>
      <c r="D389" s="236"/>
      <c r="E389" s="237"/>
      <c r="F389" s="236"/>
      <c r="G389" s="238"/>
      <c r="H389" s="236"/>
      <c r="I389" s="236"/>
      <c r="J389" s="236"/>
      <c r="K389" s="236"/>
      <c r="L389" s="236"/>
      <c r="M389" s="236"/>
      <c r="N389" s="234"/>
      <c r="O389" s="234"/>
      <c r="P389" s="234"/>
      <c r="Q389" s="239" t="s">
        <v>43</v>
      </c>
      <c r="R389" s="240" t="s">
        <v>43</v>
      </c>
      <c r="S389" s="241"/>
      <c r="T389" s="241"/>
      <c r="U389" s="241"/>
      <c r="V389" s="241"/>
      <c r="W389" s="241" t="str">
        <f t="shared" si="52"/>
        <v/>
      </c>
      <c r="X389" s="242"/>
      <c r="Y389" s="243"/>
      <c r="Z389" s="243"/>
      <c r="AA389" s="759"/>
    </row>
    <row r="390" spans="1:27" ht="24" customHeight="1">
      <c r="A390" s="257">
        <f>IF(ISERR(A389+1)=TRUE,1,A389+1)</f>
        <v>1</v>
      </c>
      <c r="B390" s="248" t="s">
        <v>764</v>
      </c>
      <c r="C390" s="249"/>
      <c r="D390" s="219" t="s">
        <v>765</v>
      </c>
      <c r="E390" s="246">
        <v>6</v>
      </c>
      <c r="F390" s="221" t="str">
        <f t="shared" ref="F390:F397" si="65">IF(ISERROR(IF(G390/E390=0,"",G390/E390))=TRUE,"",IF(G390/E390=0,"",G390/E390))</f>
        <v/>
      </c>
      <c r="G390" s="222"/>
      <c r="H390" s="223" t="s">
        <v>48</v>
      </c>
      <c r="I390" s="223">
        <v>1.0720000000000001</v>
      </c>
      <c r="J390" s="223">
        <v>6</v>
      </c>
      <c r="K390" s="223">
        <v>150</v>
      </c>
      <c r="L390" s="223">
        <v>450</v>
      </c>
      <c r="M390" s="224">
        <v>958.33333333333326</v>
      </c>
      <c r="N390" s="225">
        <v>191.66666666666669</v>
      </c>
      <c r="O390" s="226">
        <v>1150</v>
      </c>
      <c r="P390" s="226"/>
      <c r="Q390" s="228" t="str">
        <f t="shared" ref="Q390:Q392" si="66">IF(ISERR(IF(O390*G390=0,"",O390*G390))=TRUE,"",IF(O390*G390=0,"",O390*G390))</f>
        <v/>
      </c>
      <c r="R390" s="229" t="s">
        <v>766</v>
      </c>
      <c r="S390" s="230" t="s">
        <v>767</v>
      </c>
      <c r="T390" s="228" t="s">
        <v>45</v>
      </c>
      <c r="U390" s="228"/>
      <c r="V390" s="228">
        <f t="shared" ref="V390:V392" si="67">IFERROR(G390*I390,"")</f>
        <v>0</v>
      </c>
      <c r="W390" s="228">
        <f t="shared" si="52"/>
        <v>0</v>
      </c>
      <c r="X390" s="231"/>
      <c r="Y390" s="247" t="s">
        <v>970</v>
      </c>
      <c r="Z390" s="247"/>
      <c r="AA390" s="232" t="s">
        <v>1646</v>
      </c>
    </row>
    <row r="391" spans="1:27" ht="24" customHeight="1">
      <c r="A391" s="244">
        <f>IF(ISERR(A390+1)=TRUE,1,A390+1)</f>
        <v>2</v>
      </c>
      <c r="B391" s="248" t="s">
        <v>768</v>
      </c>
      <c r="C391" s="249"/>
      <c r="D391" s="219" t="s">
        <v>769</v>
      </c>
      <c r="E391" s="246">
        <v>6</v>
      </c>
      <c r="F391" s="221" t="str">
        <f t="shared" si="65"/>
        <v/>
      </c>
      <c r="G391" s="222"/>
      <c r="H391" s="223" t="s">
        <v>48</v>
      </c>
      <c r="I391" s="223">
        <v>1.0720000000000001</v>
      </c>
      <c r="J391" s="223">
        <v>6</v>
      </c>
      <c r="K391" s="223">
        <v>150</v>
      </c>
      <c r="L391" s="223">
        <v>450</v>
      </c>
      <c r="M391" s="224">
        <v>958.33333333333326</v>
      </c>
      <c r="N391" s="225">
        <v>191.66666666666669</v>
      </c>
      <c r="O391" s="226">
        <v>1150</v>
      </c>
      <c r="P391" s="226"/>
      <c r="Q391" s="228" t="str">
        <f t="shared" si="66"/>
        <v/>
      </c>
      <c r="R391" s="229" t="s">
        <v>770</v>
      </c>
      <c r="S391" s="230" t="s">
        <v>767</v>
      </c>
      <c r="T391" s="228" t="s">
        <v>45</v>
      </c>
      <c r="U391" s="228"/>
      <c r="V391" s="228">
        <f t="shared" si="67"/>
        <v>0</v>
      </c>
      <c r="W391" s="228">
        <f t="shared" si="52"/>
        <v>0</v>
      </c>
      <c r="X391" s="231"/>
      <c r="Y391" s="247" t="s">
        <v>970</v>
      </c>
      <c r="Z391" s="247"/>
      <c r="AA391" s="232" t="s">
        <v>1646</v>
      </c>
    </row>
    <row r="392" spans="1:27" ht="24" customHeight="1">
      <c r="A392" s="244">
        <f>IF(ISERR(A391+1)=TRUE,1,A391+1)</f>
        <v>3</v>
      </c>
      <c r="B392" s="248" t="s">
        <v>771</v>
      </c>
      <c r="C392" s="249"/>
      <c r="D392" s="219" t="s">
        <v>772</v>
      </c>
      <c r="E392" s="246">
        <v>6</v>
      </c>
      <c r="F392" s="221" t="str">
        <f t="shared" si="65"/>
        <v/>
      </c>
      <c r="G392" s="222"/>
      <c r="H392" s="223" t="s">
        <v>48</v>
      </c>
      <c r="I392" s="223">
        <v>1.0720000000000001</v>
      </c>
      <c r="J392" s="223">
        <v>6</v>
      </c>
      <c r="K392" s="223">
        <v>150</v>
      </c>
      <c r="L392" s="223">
        <v>450</v>
      </c>
      <c r="M392" s="224">
        <v>958.33333333333326</v>
      </c>
      <c r="N392" s="225">
        <v>191.66666666666669</v>
      </c>
      <c r="O392" s="226">
        <v>1150</v>
      </c>
      <c r="P392" s="226"/>
      <c r="Q392" s="228" t="str">
        <f t="shared" si="66"/>
        <v/>
      </c>
      <c r="R392" s="229" t="s">
        <v>773</v>
      </c>
      <c r="S392" s="230" t="s">
        <v>767</v>
      </c>
      <c r="T392" s="228" t="s">
        <v>45</v>
      </c>
      <c r="U392" s="228"/>
      <c r="V392" s="228">
        <f t="shared" si="67"/>
        <v>0</v>
      </c>
      <c r="W392" s="228">
        <f t="shared" si="52"/>
        <v>0</v>
      </c>
      <c r="X392" s="231"/>
      <c r="Y392" s="247" t="s">
        <v>970</v>
      </c>
      <c r="Z392" s="247"/>
      <c r="AA392" s="232" t="s">
        <v>1646</v>
      </c>
    </row>
    <row r="393" spans="1:27" s="10" customFormat="1" ht="24" customHeight="1">
      <c r="A393" s="385" t="s">
        <v>774</v>
      </c>
      <c r="B393" s="386"/>
      <c r="C393" s="387"/>
      <c r="D393" s="387"/>
      <c r="E393" s="388" t="s">
        <v>43</v>
      </c>
      <c r="F393" s="389" t="str">
        <f t="shared" si="65"/>
        <v/>
      </c>
      <c r="G393" s="390"/>
      <c r="H393" s="391" t="s">
        <v>43</v>
      </c>
      <c r="I393" s="391" t="s">
        <v>43</v>
      </c>
      <c r="J393" s="391" t="s">
        <v>43</v>
      </c>
      <c r="K393" s="391" t="s">
        <v>43</v>
      </c>
      <c r="L393" s="391" t="s">
        <v>43</v>
      </c>
      <c r="M393" s="391"/>
      <c r="N393" s="391"/>
      <c r="O393" s="391"/>
      <c r="P393" s="391"/>
      <c r="Q393" s="391" t="s">
        <v>43</v>
      </c>
      <c r="R393" s="392" t="s">
        <v>43</v>
      </c>
      <c r="S393" s="393"/>
      <c r="T393" s="393"/>
      <c r="U393" s="393"/>
      <c r="V393" s="393"/>
      <c r="W393" s="393" t="str">
        <f t="shared" si="52"/>
        <v/>
      </c>
      <c r="X393" s="394"/>
      <c r="Y393" s="395"/>
      <c r="Z393" s="395"/>
      <c r="AA393" s="827"/>
    </row>
    <row r="394" spans="1:27" ht="24" customHeight="1">
      <c r="A394" s="244">
        <v>1</v>
      </c>
      <c r="B394" s="245" t="s">
        <v>775</v>
      </c>
      <c r="C394" s="396" t="s">
        <v>776</v>
      </c>
      <c r="D394" s="219" t="s">
        <v>777</v>
      </c>
      <c r="E394" s="246">
        <v>6</v>
      </c>
      <c r="F394" s="221" t="str">
        <f t="shared" si="65"/>
        <v/>
      </c>
      <c r="G394" s="222"/>
      <c r="H394" s="223" t="s">
        <v>48</v>
      </c>
      <c r="I394" s="223">
        <v>6.9000000000000006E-2</v>
      </c>
      <c r="J394" s="223">
        <v>12</v>
      </c>
      <c r="K394" s="223">
        <v>468</v>
      </c>
      <c r="L394" s="223">
        <v>3276</v>
      </c>
      <c r="M394" s="224">
        <v>936.66666666666663</v>
      </c>
      <c r="N394" s="225">
        <v>187.33333333333334</v>
      </c>
      <c r="O394" s="226">
        <v>1124</v>
      </c>
      <c r="P394" s="397">
        <f>ROUND(O394*1.6/10,0)*10</f>
        <v>1800</v>
      </c>
      <c r="Q394" s="228" t="str">
        <f t="shared" ref="Q394:Q397" si="68">IF(ISERR(IF(O394*G394=0,"",O394*G394))=TRUE,"",IF(O394*G394=0,"",O394*G394))</f>
        <v/>
      </c>
      <c r="R394" s="229" t="s">
        <v>778</v>
      </c>
      <c r="S394" s="230" t="s">
        <v>779</v>
      </c>
      <c r="T394" s="228" t="s">
        <v>49</v>
      </c>
      <c r="U394" s="228"/>
      <c r="V394" s="228">
        <f t="shared" ref="V394:V397" si="69">IFERROR(G394*I394,"")</f>
        <v>0</v>
      </c>
      <c r="W394" s="228">
        <f t="shared" si="52"/>
        <v>0</v>
      </c>
      <c r="X394" s="231"/>
      <c r="Y394" s="247" t="s">
        <v>970</v>
      </c>
      <c r="Z394" s="247"/>
      <c r="AA394" s="232" t="s">
        <v>50</v>
      </c>
    </row>
    <row r="395" spans="1:27" ht="24" customHeight="1">
      <c r="A395" s="244">
        <v>2</v>
      </c>
      <c r="B395" s="245" t="s">
        <v>780</v>
      </c>
      <c r="C395" s="396" t="s">
        <v>781</v>
      </c>
      <c r="D395" s="219" t="s">
        <v>782</v>
      </c>
      <c r="E395" s="246">
        <v>6</v>
      </c>
      <c r="F395" s="221" t="str">
        <f t="shared" si="65"/>
        <v/>
      </c>
      <c r="G395" s="222"/>
      <c r="H395" s="223" t="s">
        <v>48</v>
      </c>
      <c r="I395" s="223">
        <v>6.9000000000000006E-2</v>
      </c>
      <c r="J395" s="223">
        <v>12</v>
      </c>
      <c r="K395" s="223">
        <v>468</v>
      </c>
      <c r="L395" s="223">
        <v>3276</v>
      </c>
      <c r="M395" s="224">
        <v>936.66666666666663</v>
      </c>
      <c r="N395" s="225">
        <v>187.33333333333334</v>
      </c>
      <c r="O395" s="226">
        <v>1124</v>
      </c>
      <c r="P395" s="397">
        <f>ROUND(O395*1.6/10,0)*10</f>
        <v>1800</v>
      </c>
      <c r="Q395" s="228" t="str">
        <f t="shared" si="68"/>
        <v/>
      </c>
      <c r="R395" s="229" t="s">
        <v>783</v>
      </c>
      <c r="S395" s="230" t="s">
        <v>779</v>
      </c>
      <c r="T395" s="228" t="s">
        <v>49</v>
      </c>
      <c r="U395" s="228"/>
      <c r="V395" s="228">
        <f t="shared" si="69"/>
        <v>0</v>
      </c>
      <c r="W395" s="228">
        <f t="shared" si="52"/>
        <v>0</v>
      </c>
      <c r="X395" s="231"/>
      <c r="Y395" s="247" t="s">
        <v>970</v>
      </c>
      <c r="Z395" s="247"/>
      <c r="AA395" s="232" t="s">
        <v>50</v>
      </c>
    </row>
    <row r="396" spans="1:27" ht="24" customHeight="1">
      <c r="A396" s="244">
        <v>3</v>
      </c>
      <c r="B396" s="245" t="s">
        <v>784</v>
      </c>
      <c r="C396" s="396" t="s">
        <v>785</v>
      </c>
      <c r="D396" s="219" t="s">
        <v>786</v>
      </c>
      <c r="E396" s="246">
        <v>6</v>
      </c>
      <c r="F396" s="221" t="str">
        <f t="shared" si="65"/>
        <v/>
      </c>
      <c r="G396" s="222"/>
      <c r="H396" s="223" t="s">
        <v>48</v>
      </c>
      <c r="I396" s="223">
        <v>7.2999999999999995E-2</v>
      </c>
      <c r="J396" s="223">
        <v>6</v>
      </c>
      <c r="K396" s="223">
        <v>360</v>
      </c>
      <c r="L396" s="223">
        <v>2160</v>
      </c>
      <c r="M396" s="224">
        <v>936.66666666666663</v>
      </c>
      <c r="N396" s="225">
        <v>187.33333333333334</v>
      </c>
      <c r="O396" s="226">
        <v>1124</v>
      </c>
      <c r="P396" s="397">
        <f>ROUND(O396*1.6/10,0)*10</f>
        <v>1800</v>
      </c>
      <c r="Q396" s="228" t="str">
        <f t="shared" si="68"/>
        <v/>
      </c>
      <c r="R396" s="229" t="s">
        <v>787</v>
      </c>
      <c r="S396" s="230" t="s">
        <v>788</v>
      </c>
      <c r="T396" s="228" t="s">
        <v>49</v>
      </c>
      <c r="U396" s="228"/>
      <c r="V396" s="228">
        <f t="shared" si="69"/>
        <v>0</v>
      </c>
      <c r="W396" s="228">
        <f t="shared" si="52"/>
        <v>0</v>
      </c>
      <c r="X396" s="231"/>
      <c r="Y396" s="247" t="s">
        <v>970</v>
      </c>
      <c r="Z396" s="247"/>
      <c r="AA396" s="232" t="s">
        <v>50</v>
      </c>
    </row>
    <row r="397" spans="1:27" ht="24" customHeight="1">
      <c r="A397" s="244">
        <v>4</v>
      </c>
      <c r="B397" s="245" t="s">
        <v>789</v>
      </c>
      <c r="C397" s="396" t="s">
        <v>785</v>
      </c>
      <c r="D397" s="219" t="s">
        <v>790</v>
      </c>
      <c r="E397" s="246">
        <v>6</v>
      </c>
      <c r="F397" s="221" t="str">
        <f t="shared" si="65"/>
        <v/>
      </c>
      <c r="G397" s="222"/>
      <c r="H397" s="223" t="s">
        <v>48</v>
      </c>
      <c r="I397" s="223">
        <v>6.9000000000000006E-2</v>
      </c>
      <c r="J397" s="223">
        <v>12</v>
      </c>
      <c r="K397" s="223">
        <v>468</v>
      </c>
      <c r="L397" s="223">
        <v>3276</v>
      </c>
      <c r="M397" s="224">
        <v>936.66666666666663</v>
      </c>
      <c r="N397" s="225">
        <v>187.33333333333334</v>
      </c>
      <c r="O397" s="226">
        <v>1124</v>
      </c>
      <c r="P397" s="397">
        <f>ROUND(O397*1.6/10,0)*10</f>
        <v>1800</v>
      </c>
      <c r="Q397" s="228" t="str">
        <f t="shared" si="68"/>
        <v/>
      </c>
      <c r="R397" s="229" t="s">
        <v>791</v>
      </c>
      <c r="S397" s="230" t="s">
        <v>779</v>
      </c>
      <c r="T397" s="228" t="s">
        <v>49</v>
      </c>
      <c r="U397" s="228"/>
      <c r="V397" s="228">
        <f t="shared" si="69"/>
        <v>0</v>
      </c>
      <c r="W397" s="228">
        <f t="shared" ref="W397:W434" si="70">IFERROR(G397/L397,"")</f>
        <v>0</v>
      </c>
      <c r="X397" s="231"/>
      <c r="Y397" s="247" t="s">
        <v>970</v>
      </c>
      <c r="Z397" s="247"/>
      <c r="AA397" s="232" t="s">
        <v>50</v>
      </c>
    </row>
    <row r="398" spans="1:27" s="402" customFormat="1" ht="24" customHeight="1">
      <c r="A398" s="398" t="s">
        <v>792</v>
      </c>
      <c r="B398" s="399"/>
      <c r="C398" s="400"/>
      <c r="D398" s="399"/>
      <c r="E398" s="399"/>
      <c r="F398" s="399"/>
      <c r="G398" s="401"/>
      <c r="H398" s="399"/>
      <c r="I398" s="399"/>
      <c r="J398" s="399"/>
      <c r="K398" s="399"/>
      <c r="L398" s="399"/>
      <c r="M398" s="399"/>
      <c r="N398" s="399"/>
      <c r="O398" s="399"/>
      <c r="P398" s="399"/>
      <c r="Q398" s="399"/>
      <c r="R398" s="399"/>
      <c r="S398" s="399"/>
      <c r="T398" s="399"/>
      <c r="U398" s="399"/>
      <c r="V398" s="399"/>
      <c r="W398" s="399"/>
      <c r="X398" s="399"/>
      <c r="Y398" s="399"/>
      <c r="Z398" s="399"/>
      <c r="AA398" s="399"/>
    </row>
    <row r="399" spans="1:27" s="414" customFormat="1" ht="24" customHeight="1">
      <c r="A399" s="403" t="s">
        <v>793</v>
      </c>
      <c r="B399" s="404"/>
      <c r="C399" s="405"/>
      <c r="D399" s="406"/>
      <c r="E399" s="407"/>
      <c r="F399" s="406"/>
      <c r="G399" s="408"/>
      <c r="H399" s="406"/>
      <c r="I399" s="406"/>
      <c r="J399" s="406"/>
      <c r="K399" s="406"/>
      <c r="L399" s="406"/>
      <c r="M399" s="406"/>
      <c r="N399" s="409"/>
      <c r="O399" s="409"/>
      <c r="P399" s="409"/>
      <c r="Q399" s="409"/>
      <c r="R399" s="410" t="s">
        <v>43</v>
      </c>
      <c r="S399" s="411"/>
      <c r="T399" s="411"/>
      <c r="U399" s="411"/>
      <c r="V399" s="411"/>
      <c r="W399" s="411" t="str">
        <f t="shared" ref="W399:W412" si="71">IFERROR(G399/L399,"")</f>
        <v/>
      </c>
      <c r="X399" s="412"/>
      <c r="Y399" s="413"/>
      <c r="Z399" s="413"/>
      <c r="AA399" s="413"/>
    </row>
    <row r="400" spans="1:27" s="422" customFormat="1" ht="24" customHeight="1">
      <c r="A400" s="415" t="s">
        <v>794</v>
      </c>
      <c r="B400" s="416"/>
      <c r="C400" s="416"/>
      <c r="D400" s="416"/>
      <c r="E400" s="416"/>
      <c r="F400" s="416"/>
      <c r="G400" s="417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8"/>
      <c r="S400" s="419"/>
      <c r="T400" s="419"/>
      <c r="U400" s="419"/>
      <c r="V400" s="419"/>
      <c r="W400" s="419"/>
      <c r="X400" s="420"/>
      <c r="Y400" s="421"/>
      <c r="Z400" s="421"/>
      <c r="AA400" s="421"/>
    </row>
    <row r="401" spans="1:27" s="12" customFormat="1" ht="24" customHeight="1">
      <c r="A401" s="327">
        <v>1</v>
      </c>
      <c r="B401" s="423" t="s">
        <v>795</v>
      </c>
      <c r="C401" s="252" t="s">
        <v>1797</v>
      </c>
      <c r="D401" s="424" t="s">
        <v>796</v>
      </c>
      <c r="E401" s="219">
        <v>6</v>
      </c>
      <c r="F401" s="221" t="str">
        <f t="shared" ref="F401:F403" si="72">IF(ISERROR(IF(G401/E401=0,"",G401/E401))=TRUE,"",IF(G401/E401=0,"",G401/E401))</f>
        <v/>
      </c>
      <c r="G401" s="222"/>
      <c r="H401" s="223" t="s">
        <v>48</v>
      </c>
      <c r="I401" s="223">
        <v>0.57599999999999996</v>
      </c>
      <c r="J401" s="223">
        <v>6</v>
      </c>
      <c r="K401" s="223">
        <v>84</v>
      </c>
      <c r="L401" s="223">
        <v>504</v>
      </c>
      <c r="M401" s="224">
        <v>2478.3333333333335</v>
      </c>
      <c r="N401" s="225">
        <v>495.66666666666669</v>
      </c>
      <c r="O401" s="226">
        <v>2974</v>
      </c>
      <c r="P401" s="397"/>
      <c r="Q401" s="228" t="str">
        <f t="shared" ref="Q401:Q403" si="73">IF(ISERR(IF(O401*G401=0,"",O401*G401))=TRUE,"",IF(O401*G401=0,"",O401*G401))</f>
        <v/>
      </c>
      <c r="R401" s="229" t="s">
        <v>797</v>
      </c>
      <c r="S401" s="230" t="s">
        <v>798</v>
      </c>
      <c r="T401" s="228" t="s">
        <v>45</v>
      </c>
      <c r="U401" s="425"/>
      <c r="V401" s="228">
        <f t="shared" ref="V401:V403" si="74">IFERROR(G401*I401,"")</f>
        <v>0</v>
      </c>
      <c r="W401" s="228">
        <f t="shared" ref="W401:W403" si="75">IFERROR(G401/L401,"")</f>
        <v>0</v>
      </c>
      <c r="X401" s="231"/>
      <c r="Y401" s="247" t="s">
        <v>970</v>
      </c>
      <c r="Z401" s="426"/>
      <c r="AA401" s="232" t="s">
        <v>1646</v>
      </c>
    </row>
    <row r="402" spans="1:27" s="12" customFormat="1" ht="24" customHeight="1">
      <c r="A402" s="327">
        <v>2</v>
      </c>
      <c r="B402" s="423" t="s">
        <v>799</v>
      </c>
      <c r="C402" s="249" t="s">
        <v>800</v>
      </c>
      <c r="D402" s="424" t="s">
        <v>801</v>
      </c>
      <c r="E402" s="219">
        <v>6</v>
      </c>
      <c r="F402" s="221" t="str">
        <f t="shared" si="72"/>
        <v/>
      </c>
      <c r="G402" s="222"/>
      <c r="H402" s="223" t="s">
        <v>48</v>
      </c>
      <c r="I402" s="223">
        <v>1.0720000000000001</v>
      </c>
      <c r="J402" s="223">
        <v>6</v>
      </c>
      <c r="K402" s="223">
        <v>150</v>
      </c>
      <c r="L402" s="223">
        <v>450</v>
      </c>
      <c r="M402" s="224">
        <v>1101.6666666666667</v>
      </c>
      <c r="N402" s="225">
        <v>220.33333333333334</v>
      </c>
      <c r="O402" s="226">
        <v>1322</v>
      </c>
      <c r="P402" s="397"/>
      <c r="Q402" s="228" t="str">
        <f t="shared" si="73"/>
        <v/>
      </c>
      <c r="R402" s="229" t="s">
        <v>802</v>
      </c>
      <c r="S402" s="230" t="s">
        <v>803</v>
      </c>
      <c r="T402" s="228" t="s">
        <v>45</v>
      </c>
      <c r="U402" s="425"/>
      <c r="V402" s="228">
        <f t="shared" si="74"/>
        <v>0</v>
      </c>
      <c r="W402" s="228">
        <f t="shared" si="75"/>
        <v>0</v>
      </c>
      <c r="X402" s="231"/>
      <c r="Y402" s="247" t="s">
        <v>970</v>
      </c>
      <c r="Z402" s="426"/>
      <c r="AA402" s="232" t="s">
        <v>1646</v>
      </c>
    </row>
    <row r="403" spans="1:27" s="12" customFormat="1" ht="24" customHeight="1">
      <c r="A403" s="327">
        <v>3</v>
      </c>
      <c r="B403" s="423" t="s">
        <v>804</v>
      </c>
      <c r="C403" s="249" t="s">
        <v>800</v>
      </c>
      <c r="D403" s="424" t="s">
        <v>805</v>
      </c>
      <c r="E403" s="219">
        <v>6</v>
      </c>
      <c r="F403" s="221" t="str">
        <f t="shared" si="72"/>
        <v/>
      </c>
      <c r="G403" s="222"/>
      <c r="H403" s="223" t="s">
        <v>48</v>
      </c>
      <c r="I403" s="223">
        <v>1.0720000000000001</v>
      </c>
      <c r="J403" s="223">
        <v>6</v>
      </c>
      <c r="K403" s="223">
        <v>150</v>
      </c>
      <c r="L403" s="223">
        <v>450</v>
      </c>
      <c r="M403" s="224">
        <v>1101.6666666666667</v>
      </c>
      <c r="N403" s="225">
        <v>220.33333333333334</v>
      </c>
      <c r="O403" s="226">
        <v>1322</v>
      </c>
      <c r="P403" s="397"/>
      <c r="Q403" s="228" t="str">
        <f t="shared" si="73"/>
        <v/>
      </c>
      <c r="R403" s="229" t="s">
        <v>806</v>
      </c>
      <c r="S403" s="230" t="s">
        <v>807</v>
      </c>
      <c r="T403" s="228" t="s">
        <v>45</v>
      </c>
      <c r="U403" s="425"/>
      <c r="V403" s="228">
        <f t="shared" si="74"/>
        <v>0</v>
      </c>
      <c r="W403" s="228">
        <f t="shared" si="75"/>
        <v>0</v>
      </c>
      <c r="X403" s="231"/>
      <c r="Y403" s="247" t="s">
        <v>970</v>
      </c>
      <c r="Z403" s="426"/>
      <c r="AA403" s="232" t="s">
        <v>1646</v>
      </c>
    </row>
    <row r="404" spans="1:27" s="256" customFormat="1" ht="24" customHeight="1">
      <c r="A404" s="427" t="s">
        <v>808</v>
      </c>
      <c r="B404" s="428"/>
      <c r="C404" s="429"/>
      <c r="D404" s="430"/>
      <c r="E404" s="430"/>
      <c r="F404" s="430"/>
      <c r="G404" s="431"/>
      <c r="H404" s="430"/>
      <c r="I404" s="430"/>
      <c r="J404" s="430"/>
      <c r="K404" s="430"/>
      <c r="L404" s="430"/>
      <c r="M404" s="430"/>
      <c r="N404" s="430"/>
      <c r="O404" s="430"/>
      <c r="P404" s="430"/>
      <c r="Q404" s="430"/>
      <c r="R404" s="432" t="s">
        <v>43</v>
      </c>
      <c r="S404" s="433"/>
      <c r="T404" s="433"/>
      <c r="U404" s="433"/>
      <c r="V404" s="433"/>
      <c r="W404" s="433" t="str">
        <f t="shared" si="71"/>
        <v/>
      </c>
      <c r="X404" s="434"/>
      <c r="Y404" s="435"/>
      <c r="Z404" s="435"/>
      <c r="AA404" s="828"/>
    </row>
    <row r="405" spans="1:27" ht="24" customHeight="1">
      <c r="A405" s="327">
        <v>1</v>
      </c>
      <c r="B405" s="423" t="s">
        <v>809</v>
      </c>
      <c r="C405" s="252" t="s">
        <v>810</v>
      </c>
      <c r="D405" s="424" t="s">
        <v>811</v>
      </c>
      <c r="E405" s="348">
        <v>6</v>
      </c>
      <c r="F405" s="221" t="str">
        <f t="shared" ref="F405:F407" si="76">IF(ISERROR(IF(G405/E405=0,"",G405/E405))=TRUE,"",IF(G405/E405=0,"",G405/E405))</f>
        <v/>
      </c>
      <c r="G405" s="222"/>
      <c r="H405" s="223" t="s">
        <v>48</v>
      </c>
      <c r="I405" s="223">
        <v>0.57599999999999996</v>
      </c>
      <c r="J405" s="223">
        <v>6</v>
      </c>
      <c r="K405" s="223">
        <v>84</v>
      </c>
      <c r="L405" s="223">
        <v>504</v>
      </c>
      <c r="M405" s="224">
        <v>1845</v>
      </c>
      <c r="N405" s="225">
        <v>369</v>
      </c>
      <c r="O405" s="226">
        <v>2214</v>
      </c>
      <c r="P405" s="397"/>
      <c r="Q405" s="228" t="str">
        <f t="shared" ref="Q405:Q407" si="77">IF(ISERR(IF(O405*G405=0,"",O405*G405))=TRUE,"",IF(O405*G405=0,"",O405*G405))</f>
        <v/>
      </c>
      <c r="R405" s="229" t="s">
        <v>812</v>
      </c>
      <c r="S405" s="230" t="s">
        <v>813</v>
      </c>
      <c r="T405" s="228" t="s">
        <v>45</v>
      </c>
      <c r="U405" s="436"/>
      <c r="V405" s="228">
        <f t="shared" ref="V405:V407" si="78">IFERROR(G405*I405,"")</f>
        <v>0</v>
      </c>
      <c r="W405" s="228">
        <f t="shared" si="71"/>
        <v>0</v>
      </c>
      <c r="X405" s="231"/>
      <c r="Y405" s="247" t="s">
        <v>970</v>
      </c>
      <c r="Z405" s="437"/>
      <c r="AA405" s="232" t="s">
        <v>1646</v>
      </c>
    </row>
    <row r="406" spans="1:27" ht="24" customHeight="1">
      <c r="A406" s="327">
        <v>2</v>
      </c>
      <c r="B406" s="423" t="s">
        <v>814</v>
      </c>
      <c r="C406" s="348" t="s">
        <v>815</v>
      </c>
      <c r="D406" s="424" t="s">
        <v>816</v>
      </c>
      <c r="E406" s="348">
        <v>6</v>
      </c>
      <c r="F406" s="221" t="str">
        <f t="shared" si="76"/>
        <v/>
      </c>
      <c r="G406" s="222"/>
      <c r="H406" s="223" t="s">
        <v>48</v>
      </c>
      <c r="I406" s="223">
        <v>4.4999999999999998E-2</v>
      </c>
      <c r="J406" s="223">
        <v>90</v>
      </c>
      <c r="K406" s="223">
        <v>1080</v>
      </c>
      <c r="L406" s="223">
        <v>4320</v>
      </c>
      <c r="M406" s="224">
        <v>165</v>
      </c>
      <c r="N406" s="225">
        <v>33</v>
      </c>
      <c r="O406" s="226">
        <v>198</v>
      </c>
      <c r="P406" s="397"/>
      <c r="Q406" s="228" t="str">
        <f t="shared" si="77"/>
        <v/>
      </c>
      <c r="R406" s="229" t="s">
        <v>817</v>
      </c>
      <c r="S406" s="230" t="s">
        <v>818</v>
      </c>
      <c r="T406" s="228" t="s">
        <v>45</v>
      </c>
      <c r="U406" s="436"/>
      <c r="V406" s="228">
        <f t="shared" si="78"/>
        <v>0</v>
      </c>
      <c r="W406" s="228">
        <f t="shared" si="71"/>
        <v>0</v>
      </c>
      <c r="X406" s="231"/>
      <c r="Y406" s="247" t="s">
        <v>970</v>
      </c>
      <c r="Z406" s="437"/>
      <c r="AA406" s="232" t="s">
        <v>1646</v>
      </c>
    </row>
    <row r="407" spans="1:27" ht="24" customHeight="1">
      <c r="A407" s="438">
        <v>3</v>
      </c>
      <c r="B407" s="439" t="s">
        <v>819</v>
      </c>
      <c r="C407" s="249" t="s">
        <v>820</v>
      </c>
      <c r="D407" s="440" t="s">
        <v>1170</v>
      </c>
      <c r="E407" s="441">
        <v>6</v>
      </c>
      <c r="F407" s="221" t="str">
        <f t="shared" si="76"/>
        <v/>
      </c>
      <c r="G407" s="222"/>
      <c r="H407" s="223" t="s">
        <v>48</v>
      </c>
      <c r="I407" s="223">
        <v>0.57599999999999996</v>
      </c>
      <c r="J407" s="223">
        <v>6</v>
      </c>
      <c r="K407" s="223">
        <v>84</v>
      </c>
      <c r="L407" s="223">
        <v>504</v>
      </c>
      <c r="M407" s="224">
        <v>1255.8333333333333</v>
      </c>
      <c r="N407" s="225">
        <v>251.16666666666669</v>
      </c>
      <c r="O407" s="226">
        <v>1507</v>
      </c>
      <c r="P407" s="397"/>
      <c r="Q407" s="228" t="str">
        <f t="shared" si="77"/>
        <v/>
      </c>
      <c r="R407" s="229" t="s">
        <v>821</v>
      </c>
      <c r="S407" s="230" t="s">
        <v>822</v>
      </c>
      <c r="T407" s="228" t="s">
        <v>45</v>
      </c>
      <c r="U407" s="228"/>
      <c r="V407" s="228">
        <f t="shared" si="78"/>
        <v>0</v>
      </c>
      <c r="W407" s="228">
        <f t="shared" si="71"/>
        <v>0</v>
      </c>
      <c r="X407" s="231"/>
      <c r="Y407" s="247" t="s">
        <v>970</v>
      </c>
      <c r="Z407" s="247"/>
      <c r="AA407" s="232" t="s">
        <v>1646</v>
      </c>
    </row>
    <row r="408" spans="1:27" s="452" customFormat="1" ht="24" customHeight="1">
      <c r="A408" s="442" t="s">
        <v>823</v>
      </c>
      <c r="B408" s="443"/>
      <c r="C408" s="444"/>
      <c r="D408" s="445"/>
      <c r="E408" s="445"/>
      <c r="F408" s="445"/>
      <c r="G408" s="446"/>
      <c r="H408" s="445"/>
      <c r="I408" s="445"/>
      <c r="J408" s="445"/>
      <c r="K408" s="445"/>
      <c r="L408" s="445"/>
      <c r="M408" s="447"/>
      <c r="N408" s="443"/>
      <c r="O408" s="443"/>
      <c r="P408" s="443"/>
      <c r="Q408" s="443"/>
      <c r="R408" s="448" t="s">
        <v>43</v>
      </c>
      <c r="S408" s="449"/>
      <c r="T408" s="449"/>
      <c r="U408" s="449"/>
      <c r="V408" s="449"/>
      <c r="W408" s="449" t="str">
        <f t="shared" si="71"/>
        <v/>
      </c>
      <c r="X408" s="450"/>
      <c r="Y408" s="451"/>
      <c r="Z408" s="451"/>
      <c r="AA408" s="829"/>
    </row>
    <row r="409" spans="1:27" ht="24" customHeight="1">
      <c r="A409" s="384">
        <v>1</v>
      </c>
      <c r="B409" s="248" t="s">
        <v>1629</v>
      </c>
      <c r="C409" s="249" t="s">
        <v>1630</v>
      </c>
      <c r="D409" s="219" t="s">
        <v>1653</v>
      </c>
      <c r="E409" s="246">
        <v>6</v>
      </c>
      <c r="F409" s="221" t="str">
        <f t="shared" ref="F409:F433" si="79">IF(ISERROR(IF(G409/E409=0,"",G409/E409))=TRUE,"",IF(G409/E409=0,"",G409/E409))</f>
        <v/>
      </c>
      <c r="G409" s="222"/>
      <c r="H409" s="223" t="s">
        <v>48</v>
      </c>
      <c r="I409" s="223">
        <v>0.64300000000000002</v>
      </c>
      <c r="J409" s="223">
        <v>1</v>
      </c>
      <c r="K409" s="223">
        <v>77</v>
      </c>
      <c r="L409" s="223">
        <v>539</v>
      </c>
      <c r="M409" s="224">
        <v>2423.3333333333335</v>
      </c>
      <c r="N409" s="225">
        <v>484.66666666666669</v>
      </c>
      <c r="O409" s="226">
        <v>2908</v>
      </c>
      <c r="P409" s="397"/>
      <c r="Q409" s="228" t="str">
        <f t="shared" ref="Q409:Q412" si="80">IF(ISERR(IF(O409*G409=0,"",O409*G409))=TRUE,"",IF(O409*G409=0,"",O409*G409))</f>
        <v/>
      </c>
      <c r="R409" s="229" t="s">
        <v>1631</v>
      </c>
      <c r="S409" s="230" t="s">
        <v>1632</v>
      </c>
      <c r="T409" s="228" t="s">
        <v>45</v>
      </c>
      <c r="U409" s="228"/>
      <c r="V409" s="228">
        <f t="shared" ref="V409:V412" si="81">IFERROR(G409*I409,"")</f>
        <v>0</v>
      </c>
      <c r="W409" s="228">
        <f t="shared" si="71"/>
        <v>0</v>
      </c>
      <c r="X409" s="231"/>
      <c r="Y409" s="247" t="s">
        <v>970</v>
      </c>
      <c r="Z409" s="247"/>
      <c r="AA409" s="232" t="s">
        <v>1646</v>
      </c>
    </row>
    <row r="410" spans="1:27" ht="24" customHeight="1">
      <c r="A410" s="384">
        <v>2</v>
      </c>
      <c r="B410" s="248" t="s">
        <v>824</v>
      </c>
      <c r="C410" s="249" t="s">
        <v>825</v>
      </c>
      <c r="D410" s="219" t="s">
        <v>826</v>
      </c>
      <c r="E410" s="246">
        <v>6</v>
      </c>
      <c r="F410" s="221" t="str">
        <f t="shared" si="79"/>
        <v/>
      </c>
      <c r="G410" s="222"/>
      <c r="H410" s="223" t="s">
        <v>48</v>
      </c>
      <c r="I410" s="223">
        <v>1.05</v>
      </c>
      <c r="J410" s="223">
        <v>6</v>
      </c>
      <c r="K410" s="223">
        <v>90</v>
      </c>
      <c r="L410" s="223">
        <v>270</v>
      </c>
      <c r="M410" s="224">
        <v>1388.3333333333335</v>
      </c>
      <c r="N410" s="225">
        <v>277.66666666666663</v>
      </c>
      <c r="O410" s="226">
        <v>1666</v>
      </c>
      <c r="P410" s="397"/>
      <c r="Q410" s="228" t="str">
        <f t="shared" si="80"/>
        <v/>
      </c>
      <c r="R410" s="229" t="s">
        <v>827</v>
      </c>
      <c r="S410" s="230" t="s">
        <v>828</v>
      </c>
      <c r="T410" s="228" t="s">
        <v>45</v>
      </c>
      <c r="U410" s="228"/>
      <c r="V410" s="228">
        <f t="shared" si="81"/>
        <v>0</v>
      </c>
      <c r="W410" s="228">
        <f t="shared" si="71"/>
        <v>0</v>
      </c>
      <c r="X410" s="231"/>
      <c r="Y410" s="247" t="s">
        <v>970</v>
      </c>
      <c r="Z410" s="247"/>
      <c r="AA410" s="232" t="s">
        <v>1646</v>
      </c>
    </row>
    <row r="411" spans="1:27" ht="24" customHeight="1">
      <c r="A411" s="384">
        <v>3</v>
      </c>
      <c r="B411" s="248" t="s">
        <v>829</v>
      </c>
      <c r="C411" s="249" t="s">
        <v>825</v>
      </c>
      <c r="D411" s="219" t="s">
        <v>830</v>
      </c>
      <c r="E411" s="246">
        <v>6</v>
      </c>
      <c r="F411" s="221" t="str">
        <f t="shared" si="79"/>
        <v/>
      </c>
      <c r="G411" s="222"/>
      <c r="H411" s="223" t="s">
        <v>48</v>
      </c>
      <c r="I411" s="223">
        <v>1.05</v>
      </c>
      <c r="J411" s="223">
        <v>6</v>
      </c>
      <c r="K411" s="223">
        <v>90</v>
      </c>
      <c r="L411" s="223">
        <v>270</v>
      </c>
      <c r="M411" s="224">
        <v>1388.3333333333335</v>
      </c>
      <c r="N411" s="225">
        <v>277.66666666666663</v>
      </c>
      <c r="O411" s="226">
        <v>1666</v>
      </c>
      <c r="P411" s="397"/>
      <c r="Q411" s="228" t="str">
        <f t="shared" si="80"/>
        <v/>
      </c>
      <c r="R411" s="229" t="s">
        <v>831</v>
      </c>
      <c r="S411" s="230" t="s">
        <v>828</v>
      </c>
      <c r="T411" s="228" t="s">
        <v>45</v>
      </c>
      <c r="U411" s="228"/>
      <c r="V411" s="228">
        <f t="shared" si="81"/>
        <v>0</v>
      </c>
      <c r="W411" s="228">
        <f t="shared" si="71"/>
        <v>0</v>
      </c>
      <c r="X411" s="231"/>
      <c r="Y411" s="247" t="s">
        <v>970</v>
      </c>
      <c r="Z411" s="247"/>
      <c r="AA411" s="232" t="s">
        <v>1646</v>
      </c>
    </row>
    <row r="412" spans="1:27" ht="24" customHeight="1">
      <c r="A412" s="384">
        <v>4</v>
      </c>
      <c r="B412" s="248" t="s">
        <v>832</v>
      </c>
      <c r="C412" s="249" t="s">
        <v>833</v>
      </c>
      <c r="D412" s="219" t="s">
        <v>834</v>
      </c>
      <c r="E412" s="246">
        <v>6</v>
      </c>
      <c r="F412" s="221" t="str">
        <f t="shared" si="79"/>
        <v/>
      </c>
      <c r="G412" s="222"/>
      <c r="H412" s="223" t="s">
        <v>47</v>
      </c>
      <c r="I412" s="223">
        <v>1.05</v>
      </c>
      <c r="J412" s="223">
        <v>6</v>
      </c>
      <c r="K412" s="223">
        <v>90</v>
      </c>
      <c r="L412" s="223">
        <v>270</v>
      </c>
      <c r="M412" s="224">
        <v>1388.3333333333335</v>
      </c>
      <c r="N412" s="225">
        <v>277.66666666666663</v>
      </c>
      <c r="O412" s="226">
        <v>1666</v>
      </c>
      <c r="P412" s="397"/>
      <c r="Q412" s="228" t="str">
        <f t="shared" si="80"/>
        <v/>
      </c>
      <c r="R412" s="229" t="s">
        <v>835</v>
      </c>
      <c r="S412" s="230" t="s">
        <v>828</v>
      </c>
      <c r="T412" s="228" t="s">
        <v>45</v>
      </c>
      <c r="U412" s="228"/>
      <c r="V412" s="228">
        <f t="shared" si="81"/>
        <v>0</v>
      </c>
      <c r="W412" s="228">
        <f t="shared" si="71"/>
        <v>0</v>
      </c>
      <c r="X412" s="231"/>
      <c r="Y412" s="247" t="s">
        <v>970</v>
      </c>
      <c r="Z412" s="247"/>
      <c r="AA412" s="232" t="s">
        <v>1646</v>
      </c>
    </row>
    <row r="413" spans="1:27" s="256" customFormat="1" ht="24" customHeight="1">
      <c r="A413" s="454" t="s">
        <v>836</v>
      </c>
      <c r="B413" s="428"/>
      <c r="C413" s="455"/>
      <c r="D413" s="430" t="s">
        <v>43</v>
      </c>
      <c r="E413" s="453" t="s">
        <v>43</v>
      </c>
      <c r="F413" s="456" t="str">
        <f t="shared" si="79"/>
        <v/>
      </c>
      <c r="G413" s="457"/>
      <c r="H413" s="453" t="s">
        <v>43</v>
      </c>
      <c r="I413" s="453" t="s">
        <v>43</v>
      </c>
      <c r="J413" s="453" t="s">
        <v>43</v>
      </c>
      <c r="K413" s="453" t="s">
        <v>43</v>
      </c>
      <c r="L413" s="453" t="s">
        <v>43</v>
      </c>
      <c r="M413" s="458"/>
      <c r="N413" s="453"/>
      <c r="O413" s="453"/>
      <c r="P413" s="453"/>
      <c r="Q413" s="453"/>
      <c r="R413" s="459" t="s">
        <v>43</v>
      </c>
      <c r="S413" s="460"/>
      <c r="T413" s="460"/>
      <c r="U413" s="460"/>
      <c r="V413" s="460"/>
      <c r="W413" s="460" t="str">
        <f t="shared" si="70"/>
        <v/>
      </c>
      <c r="X413" s="461"/>
      <c r="Y413" s="462"/>
      <c r="Z413" s="462"/>
      <c r="AA413" s="830"/>
    </row>
    <row r="414" spans="1:27" ht="24" customHeight="1">
      <c r="A414" s="244">
        <v>1</v>
      </c>
      <c r="B414" s="248" t="s">
        <v>837</v>
      </c>
      <c r="C414" s="249" t="s">
        <v>838</v>
      </c>
      <c r="D414" s="219" t="s">
        <v>839</v>
      </c>
      <c r="E414" s="246">
        <v>12</v>
      </c>
      <c r="F414" s="221" t="str">
        <f t="shared" si="79"/>
        <v/>
      </c>
      <c r="G414" s="222"/>
      <c r="H414" s="223" t="s">
        <v>48</v>
      </c>
      <c r="I414" s="223">
        <v>0.39500000000000002</v>
      </c>
      <c r="J414" s="223">
        <v>12</v>
      </c>
      <c r="K414" s="223">
        <v>108</v>
      </c>
      <c r="L414" s="223">
        <v>756</v>
      </c>
      <c r="M414" s="224">
        <v>1960.8333333333333</v>
      </c>
      <c r="N414" s="225">
        <v>392.16666666666669</v>
      </c>
      <c r="O414" s="226">
        <v>2353</v>
      </c>
      <c r="P414" s="397"/>
      <c r="Q414" s="228" t="str">
        <f t="shared" ref="Q414:Q415" si="82">IF(ISERR(IF(O414*G414=0,"",O414*G414))=TRUE,"",IF(O414*G414=0,"",O414*G414))</f>
        <v/>
      </c>
      <c r="R414" s="229" t="s">
        <v>840</v>
      </c>
      <c r="S414" s="230" t="s">
        <v>841</v>
      </c>
      <c r="T414" s="228" t="s">
        <v>45</v>
      </c>
      <c r="U414" s="228"/>
      <c r="V414" s="228">
        <f t="shared" ref="V414:V415" si="83">IFERROR(G414*I414,"")</f>
        <v>0</v>
      </c>
      <c r="W414" s="228">
        <f t="shared" si="70"/>
        <v>0</v>
      </c>
      <c r="X414" s="231"/>
      <c r="Y414" s="247" t="s">
        <v>970</v>
      </c>
      <c r="Z414" s="463"/>
      <c r="AA414" s="232" t="s">
        <v>1646</v>
      </c>
    </row>
    <row r="415" spans="1:27" ht="24" customHeight="1">
      <c r="A415" s="244">
        <v>2</v>
      </c>
      <c r="B415" s="248" t="s">
        <v>1633</v>
      </c>
      <c r="C415" s="249" t="s">
        <v>1634</v>
      </c>
      <c r="D415" s="219" t="s">
        <v>1635</v>
      </c>
      <c r="E415" s="246">
        <v>3</v>
      </c>
      <c r="F415" s="221" t="str">
        <f t="shared" si="79"/>
        <v/>
      </c>
      <c r="G415" s="222"/>
      <c r="H415" s="223" t="s">
        <v>44</v>
      </c>
      <c r="I415" s="223">
        <v>0.28299999999999997</v>
      </c>
      <c r="J415" s="223">
        <v>50</v>
      </c>
      <c r="K415" s="223">
        <v>300</v>
      </c>
      <c r="L415" s="223">
        <v>900</v>
      </c>
      <c r="M415" s="224">
        <v>2049.1666666666665</v>
      </c>
      <c r="N415" s="225">
        <v>409.83333333333337</v>
      </c>
      <c r="O415" s="226">
        <v>2459</v>
      </c>
      <c r="P415" s="397"/>
      <c r="Q415" s="228" t="str">
        <f t="shared" si="82"/>
        <v/>
      </c>
      <c r="R415" s="229" t="s">
        <v>1636</v>
      </c>
      <c r="S415" s="230" t="s">
        <v>1637</v>
      </c>
      <c r="T415" s="228" t="s">
        <v>45</v>
      </c>
      <c r="U415" s="228"/>
      <c r="V415" s="228">
        <f t="shared" si="83"/>
        <v>0</v>
      </c>
      <c r="W415" s="228">
        <f t="shared" si="70"/>
        <v>0</v>
      </c>
      <c r="X415" s="231"/>
      <c r="Y415" s="247" t="s">
        <v>970</v>
      </c>
      <c r="Z415" s="247"/>
      <c r="AA415" s="232" t="s">
        <v>1646</v>
      </c>
    </row>
    <row r="416" spans="1:27" s="256" customFormat="1" ht="24" customHeight="1">
      <c r="A416" s="464" t="s">
        <v>842</v>
      </c>
      <c r="B416" s="465"/>
      <c r="C416" s="466"/>
      <c r="D416" s="467" t="s">
        <v>43</v>
      </c>
      <c r="E416" s="468" t="s">
        <v>43</v>
      </c>
      <c r="F416" s="469" t="str">
        <f t="shared" si="79"/>
        <v/>
      </c>
      <c r="G416" s="470"/>
      <c r="H416" s="468" t="s">
        <v>43</v>
      </c>
      <c r="I416" s="468" t="s">
        <v>43</v>
      </c>
      <c r="J416" s="468" t="s">
        <v>43</v>
      </c>
      <c r="K416" s="468" t="s">
        <v>43</v>
      </c>
      <c r="L416" s="468" t="s">
        <v>43</v>
      </c>
      <c r="M416" s="471"/>
      <c r="N416" s="472"/>
      <c r="O416" s="473"/>
      <c r="P416" s="473"/>
      <c r="Q416" s="473"/>
      <c r="R416" s="474" t="s">
        <v>43</v>
      </c>
      <c r="S416" s="475"/>
      <c r="T416" s="475"/>
      <c r="U416" s="475"/>
      <c r="V416" s="475"/>
      <c r="W416" s="475" t="str">
        <f t="shared" si="70"/>
        <v/>
      </c>
      <c r="X416" s="476"/>
      <c r="Y416" s="477"/>
      <c r="Z416" s="477"/>
      <c r="AA416" s="477"/>
    </row>
    <row r="417" spans="1:27" s="256" customFormat="1" ht="24" customHeight="1">
      <c r="A417" s="233" t="s">
        <v>843</v>
      </c>
      <c r="B417" s="478"/>
      <c r="C417" s="254"/>
      <c r="D417" s="255" t="s">
        <v>43</v>
      </c>
      <c r="E417" s="479" t="s">
        <v>43</v>
      </c>
      <c r="F417" s="480" t="str">
        <f t="shared" si="79"/>
        <v/>
      </c>
      <c r="G417" s="481"/>
      <c r="H417" s="479" t="s">
        <v>43</v>
      </c>
      <c r="I417" s="479" t="s">
        <v>43</v>
      </c>
      <c r="J417" s="482" t="s">
        <v>43</v>
      </c>
      <c r="K417" s="482" t="s">
        <v>43</v>
      </c>
      <c r="L417" s="482" t="s">
        <v>43</v>
      </c>
      <c r="M417" s="483"/>
      <c r="N417" s="483"/>
      <c r="O417" s="484"/>
      <c r="P417" s="484"/>
      <c r="Q417" s="484"/>
      <c r="R417" s="485" t="s">
        <v>43</v>
      </c>
      <c r="S417" s="486"/>
      <c r="T417" s="486"/>
      <c r="U417" s="486"/>
      <c r="V417" s="486"/>
      <c r="W417" s="486" t="str">
        <f t="shared" si="70"/>
        <v/>
      </c>
      <c r="X417" s="487"/>
      <c r="Y417" s="488"/>
      <c r="Z417" s="488"/>
      <c r="AA417" s="488"/>
    </row>
    <row r="418" spans="1:27" ht="24" customHeight="1">
      <c r="A418" s="257">
        <f>IF(ISERR(A417+1)=TRUE,1,A417+1)</f>
        <v>1</v>
      </c>
      <c r="B418" s="248" t="s">
        <v>844</v>
      </c>
      <c r="C418" s="489" t="s">
        <v>845</v>
      </c>
      <c r="D418" s="219" t="s">
        <v>846</v>
      </c>
      <c r="E418" s="246">
        <v>1</v>
      </c>
      <c r="F418" s="221" t="str">
        <f t="shared" si="79"/>
        <v/>
      </c>
      <c r="G418" s="222"/>
      <c r="H418" s="223" t="s">
        <v>47</v>
      </c>
      <c r="I418" s="223">
        <v>0.3</v>
      </c>
      <c r="J418" s="223">
        <v>21</v>
      </c>
      <c r="K418" s="223">
        <v>252</v>
      </c>
      <c r="L418" s="223">
        <v>1008</v>
      </c>
      <c r="M418" s="224">
        <v>3029.1666666666665</v>
      </c>
      <c r="N418" s="225">
        <v>605.83333333333337</v>
      </c>
      <c r="O418" s="226">
        <v>3635</v>
      </c>
      <c r="P418" s="397"/>
      <c r="Q418" s="228" t="str">
        <f t="shared" ref="Q418:Q421" si="84">IF(ISERR(IF(O418*G418=0,"",O418*G418))=TRUE,"",IF(O418*G418=0,"",O418*G418))</f>
        <v/>
      </c>
      <c r="R418" s="229" t="s">
        <v>847</v>
      </c>
      <c r="S418" s="230" t="s">
        <v>848</v>
      </c>
      <c r="T418" s="228" t="s">
        <v>45</v>
      </c>
      <c r="U418" s="228"/>
      <c r="V418" s="228">
        <f t="shared" ref="V418:V421" si="85">IFERROR(G418*I418,"")</f>
        <v>0</v>
      </c>
      <c r="W418" s="228">
        <f t="shared" si="70"/>
        <v>0</v>
      </c>
      <c r="X418" s="231"/>
      <c r="Y418" s="247" t="s">
        <v>970</v>
      </c>
      <c r="Z418" s="247"/>
      <c r="AA418" s="232" t="s">
        <v>46</v>
      </c>
    </row>
    <row r="419" spans="1:27" ht="24" customHeight="1">
      <c r="A419" s="244">
        <f>IF(ISERR(A418+1)=TRUE,1,A418+1)</f>
        <v>2</v>
      </c>
      <c r="B419" s="248" t="s">
        <v>849</v>
      </c>
      <c r="C419" s="489" t="s">
        <v>850</v>
      </c>
      <c r="D419" s="219" t="s">
        <v>851</v>
      </c>
      <c r="E419" s="246">
        <v>1</v>
      </c>
      <c r="F419" s="221" t="str">
        <f t="shared" si="79"/>
        <v/>
      </c>
      <c r="G419" s="222"/>
      <c r="H419" s="223" t="s">
        <v>48</v>
      </c>
      <c r="I419" s="223">
        <v>0.3</v>
      </c>
      <c r="J419" s="223">
        <v>21</v>
      </c>
      <c r="K419" s="223">
        <v>252</v>
      </c>
      <c r="L419" s="223">
        <v>1008</v>
      </c>
      <c r="M419" s="224">
        <v>3029.1666666666665</v>
      </c>
      <c r="N419" s="225">
        <v>605.83333333333337</v>
      </c>
      <c r="O419" s="226">
        <v>3635</v>
      </c>
      <c r="P419" s="397"/>
      <c r="Q419" s="228" t="str">
        <f t="shared" si="84"/>
        <v/>
      </c>
      <c r="R419" s="229" t="s">
        <v>852</v>
      </c>
      <c r="S419" s="230" t="s">
        <v>853</v>
      </c>
      <c r="T419" s="228" t="s">
        <v>45</v>
      </c>
      <c r="U419" s="228"/>
      <c r="V419" s="228">
        <f t="shared" si="85"/>
        <v>0</v>
      </c>
      <c r="W419" s="228">
        <f t="shared" si="70"/>
        <v>0</v>
      </c>
      <c r="X419" s="231"/>
      <c r="Y419" s="247" t="s">
        <v>970</v>
      </c>
      <c r="Z419" s="247"/>
      <c r="AA419" s="232" t="s">
        <v>46</v>
      </c>
    </row>
    <row r="420" spans="1:27" ht="24" customHeight="1">
      <c r="A420" s="244">
        <f>IF(ISERR(A419+1)=TRUE,1,A419+1)</f>
        <v>3</v>
      </c>
      <c r="B420" s="248" t="s">
        <v>854</v>
      </c>
      <c r="C420" s="249" t="s">
        <v>855</v>
      </c>
      <c r="D420" s="219" t="s">
        <v>856</v>
      </c>
      <c r="E420" s="246">
        <v>1</v>
      </c>
      <c r="F420" s="221" t="str">
        <f t="shared" si="79"/>
        <v/>
      </c>
      <c r="G420" s="222"/>
      <c r="H420" s="223" t="s">
        <v>48</v>
      </c>
      <c r="I420" s="223">
        <v>0.3</v>
      </c>
      <c r="J420" s="223">
        <v>21</v>
      </c>
      <c r="K420" s="223">
        <v>252</v>
      </c>
      <c r="L420" s="223">
        <v>1008</v>
      </c>
      <c r="M420" s="224">
        <v>3029.1666666666665</v>
      </c>
      <c r="N420" s="225">
        <v>605.83333333333337</v>
      </c>
      <c r="O420" s="226">
        <v>3635</v>
      </c>
      <c r="P420" s="397"/>
      <c r="Q420" s="228" t="str">
        <f t="shared" si="84"/>
        <v/>
      </c>
      <c r="R420" s="229" t="s">
        <v>857</v>
      </c>
      <c r="S420" s="230" t="s">
        <v>858</v>
      </c>
      <c r="T420" s="228" t="s">
        <v>45</v>
      </c>
      <c r="U420" s="228"/>
      <c r="V420" s="228">
        <f t="shared" si="85"/>
        <v>0</v>
      </c>
      <c r="W420" s="228">
        <f t="shared" si="70"/>
        <v>0</v>
      </c>
      <c r="X420" s="231"/>
      <c r="Y420" s="247" t="s">
        <v>970</v>
      </c>
      <c r="Z420" s="247"/>
      <c r="AA420" s="232" t="s">
        <v>46</v>
      </c>
    </row>
    <row r="421" spans="1:27" ht="24" customHeight="1">
      <c r="A421" s="264">
        <f>IF(ISERR(A420+1)=TRUE,1,A420+1)</f>
        <v>4</v>
      </c>
      <c r="B421" s="248" t="s">
        <v>859</v>
      </c>
      <c r="C421" s="249"/>
      <c r="D421" s="219" t="s">
        <v>860</v>
      </c>
      <c r="E421" s="246">
        <v>1</v>
      </c>
      <c r="F421" s="221" t="str">
        <f t="shared" si="79"/>
        <v/>
      </c>
      <c r="G421" s="222"/>
      <c r="H421" s="223" t="s">
        <v>44</v>
      </c>
      <c r="I421" s="223">
        <v>1.0720000000000001</v>
      </c>
      <c r="J421" s="223">
        <v>6</v>
      </c>
      <c r="K421" s="223">
        <v>150</v>
      </c>
      <c r="L421" s="223">
        <v>450</v>
      </c>
      <c r="M421" s="224">
        <v>2743.3333333333335</v>
      </c>
      <c r="N421" s="225">
        <v>548.66666666666663</v>
      </c>
      <c r="O421" s="226">
        <v>3292</v>
      </c>
      <c r="P421" s="397"/>
      <c r="Q421" s="228" t="str">
        <f t="shared" si="84"/>
        <v/>
      </c>
      <c r="R421" s="229" t="s">
        <v>861</v>
      </c>
      <c r="S421" s="230" t="s">
        <v>862</v>
      </c>
      <c r="T421" s="228" t="s">
        <v>45</v>
      </c>
      <c r="U421" s="228"/>
      <c r="V421" s="228">
        <f t="shared" si="85"/>
        <v>0</v>
      </c>
      <c r="W421" s="228">
        <f t="shared" si="70"/>
        <v>0</v>
      </c>
      <c r="X421" s="231"/>
      <c r="Y421" s="247" t="s">
        <v>970</v>
      </c>
      <c r="Z421" s="247"/>
      <c r="AA421" s="232" t="s">
        <v>46</v>
      </c>
    </row>
    <row r="422" spans="1:27" s="256" customFormat="1" ht="24" customHeight="1">
      <c r="A422" s="233" t="s">
        <v>863</v>
      </c>
      <c r="B422" s="478"/>
      <c r="C422" s="254"/>
      <c r="D422" s="254"/>
      <c r="E422" s="479" t="s">
        <v>43</v>
      </c>
      <c r="F422" s="480" t="str">
        <f t="shared" si="79"/>
        <v/>
      </c>
      <c r="G422" s="490"/>
      <c r="H422" s="482" t="s">
        <v>43</v>
      </c>
      <c r="I422" s="482" t="s">
        <v>43</v>
      </c>
      <c r="J422" s="482" t="s">
        <v>43</v>
      </c>
      <c r="K422" s="482" t="s">
        <v>43</v>
      </c>
      <c r="L422" s="482" t="s">
        <v>43</v>
      </c>
      <c r="M422" s="491"/>
      <c r="N422" s="483"/>
      <c r="O422" s="484"/>
      <c r="P422" s="484"/>
      <c r="Q422" s="484"/>
      <c r="R422" s="485" t="s">
        <v>43</v>
      </c>
      <c r="S422" s="486"/>
      <c r="T422" s="486"/>
      <c r="U422" s="486"/>
      <c r="V422" s="486"/>
      <c r="W422" s="486" t="str">
        <f t="shared" si="70"/>
        <v/>
      </c>
      <c r="X422" s="487"/>
      <c r="Y422" s="488"/>
      <c r="Z422" s="488"/>
      <c r="AA422" s="831"/>
    </row>
    <row r="423" spans="1:27" ht="24" customHeight="1">
      <c r="A423" s="257">
        <f>IF(ISERR(A422+1)=TRUE,1,A422+1)</f>
        <v>1</v>
      </c>
      <c r="B423" s="280" t="s">
        <v>1472</v>
      </c>
      <c r="C423" s="249" t="s">
        <v>1473</v>
      </c>
      <c r="D423" s="219" t="s">
        <v>1474</v>
      </c>
      <c r="E423" s="246">
        <v>3</v>
      </c>
      <c r="F423" s="221" t="str">
        <f t="shared" si="79"/>
        <v/>
      </c>
      <c r="G423" s="222"/>
      <c r="H423" s="223" t="s">
        <v>48</v>
      </c>
      <c r="I423" s="223">
        <v>9.6000000000000002E-2</v>
      </c>
      <c r="J423" s="223">
        <v>72</v>
      </c>
      <c r="K423" s="223">
        <v>576</v>
      </c>
      <c r="L423" s="223">
        <v>3456</v>
      </c>
      <c r="M423" s="224">
        <v>605.83333333333337</v>
      </c>
      <c r="N423" s="225">
        <v>121.16666666666667</v>
      </c>
      <c r="O423" s="226">
        <v>727</v>
      </c>
      <c r="P423" s="701"/>
      <c r="Q423" s="228" t="str">
        <f t="shared" ref="Q423:Q427" si="86">IF(ISERR(IF(O423*G423=0,"",O423*G423))=TRUE,"",IF(O423*G423=0,"",O423*G423))</f>
        <v/>
      </c>
      <c r="R423" s="229" t="s">
        <v>1475</v>
      </c>
      <c r="S423" s="230" t="s">
        <v>1476</v>
      </c>
      <c r="T423" s="228" t="s">
        <v>45</v>
      </c>
      <c r="U423" s="228"/>
      <c r="V423" s="228">
        <f t="shared" ref="V423:V427" si="87">IFERROR(G423*I423,"")</f>
        <v>0</v>
      </c>
      <c r="W423" s="228">
        <f t="shared" si="70"/>
        <v>0</v>
      </c>
      <c r="X423" s="231"/>
      <c r="Y423" s="247" t="s">
        <v>970</v>
      </c>
      <c r="Z423" s="247"/>
      <c r="AA423" s="232" t="s">
        <v>1646</v>
      </c>
    </row>
    <row r="424" spans="1:27" ht="24" customHeight="1">
      <c r="A424" s="244">
        <f>IF(ISERR(A423+1)=TRUE,1,A423+1)</f>
        <v>2</v>
      </c>
      <c r="B424" s="280" t="s">
        <v>864</v>
      </c>
      <c r="C424" s="249" t="s">
        <v>865</v>
      </c>
      <c r="D424" s="219" t="s">
        <v>866</v>
      </c>
      <c r="E424" s="246">
        <v>3</v>
      </c>
      <c r="F424" s="221" t="str">
        <f t="shared" si="79"/>
        <v/>
      </c>
      <c r="G424" s="222"/>
      <c r="H424" s="223" t="s">
        <v>48</v>
      </c>
      <c r="I424" s="223">
        <v>9.6000000000000002E-2</v>
      </c>
      <c r="J424" s="223">
        <v>72</v>
      </c>
      <c r="K424" s="223">
        <v>576</v>
      </c>
      <c r="L424" s="223">
        <v>3456</v>
      </c>
      <c r="M424" s="224">
        <v>605.83333333333337</v>
      </c>
      <c r="N424" s="225">
        <v>121.16666666666667</v>
      </c>
      <c r="O424" s="226">
        <v>727</v>
      </c>
      <c r="P424" s="701"/>
      <c r="Q424" s="228" t="str">
        <f t="shared" si="86"/>
        <v/>
      </c>
      <c r="R424" s="229" t="s">
        <v>867</v>
      </c>
      <c r="S424" s="230" t="s">
        <v>868</v>
      </c>
      <c r="T424" s="228" t="s">
        <v>45</v>
      </c>
      <c r="U424" s="228"/>
      <c r="V424" s="228">
        <f t="shared" si="87"/>
        <v>0</v>
      </c>
      <c r="W424" s="228">
        <f t="shared" si="70"/>
        <v>0</v>
      </c>
      <c r="X424" s="231"/>
      <c r="Y424" s="247" t="s">
        <v>970</v>
      </c>
      <c r="Z424" s="247"/>
      <c r="AA424" s="232" t="s">
        <v>1646</v>
      </c>
    </row>
    <row r="425" spans="1:27" ht="24" customHeight="1">
      <c r="A425" s="244">
        <f>IF(ISERR(A424+1)=TRUE,1,A424+1)</f>
        <v>3</v>
      </c>
      <c r="B425" s="280" t="s">
        <v>869</v>
      </c>
      <c r="C425" s="249" t="s">
        <v>870</v>
      </c>
      <c r="D425" s="219" t="s">
        <v>871</v>
      </c>
      <c r="E425" s="246">
        <v>3</v>
      </c>
      <c r="F425" s="221" t="str">
        <f t="shared" si="79"/>
        <v/>
      </c>
      <c r="G425" s="222"/>
      <c r="H425" s="223" t="s">
        <v>48</v>
      </c>
      <c r="I425" s="223">
        <v>9.7000000000000003E-2</v>
      </c>
      <c r="J425" s="223">
        <v>72</v>
      </c>
      <c r="K425" s="223">
        <v>576</v>
      </c>
      <c r="L425" s="223">
        <v>3456</v>
      </c>
      <c r="M425" s="224">
        <v>605.83333333333337</v>
      </c>
      <c r="N425" s="225">
        <v>121.16666666666667</v>
      </c>
      <c r="O425" s="226">
        <v>727</v>
      </c>
      <c r="P425" s="701"/>
      <c r="Q425" s="228" t="str">
        <f t="shared" si="86"/>
        <v/>
      </c>
      <c r="R425" s="229" t="s">
        <v>872</v>
      </c>
      <c r="S425" s="230" t="s">
        <v>873</v>
      </c>
      <c r="T425" s="228" t="s">
        <v>45</v>
      </c>
      <c r="U425" s="228"/>
      <c r="V425" s="228">
        <f t="shared" si="87"/>
        <v>0</v>
      </c>
      <c r="W425" s="228">
        <f t="shared" si="70"/>
        <v>0</v>
      </c>
      <c r="X425" s="231"/>
      <c r="Y425" s="247" t="s">
        <v>970</v>
      </c>
      <c r="Z425" s="247"/>
      <c r="AA425" s="232" t="s">
        <v>1646</v>
      </c>
    </row>
    <row r="426" spans="1:27" ht="24" customHeight="1">
      <c r="A426" s="244">
        <f>IF(ISERR(A425+1)=TRUE,1,A425+1)</f>
        <v>4</v>
      </c>
      <c r="B426" s="280" t="s">
        <v>874</v>
      </c>
      <c r="C426" s="249" t="s">
        <v>875</v>
      </c>
      <c r="D426" s="219" t="s">
        <v>876</v>
      </c>
      <c r="E426" s="246">
        <v>3</v>
      </c>
      <c r="F426" s="221" t="str">
        <f t="shared" si="79"/>
        <v/>
      </c>
      <c r="G426" s="222"/>
      <c r="H426" s="223" t="s">
        <v>44</v>
      </c>
      <c r="I426" s="223">
        <v>9.5000000000000001E-2</v>
      </c>
      <c r="J426" s="223">
        <v>72</v>
      </c>
      <c r="K426" s="223">
        <v>576</v>
      </c>
      <c r="L426" s="223">
        <v>3456</v>
      </c>
      <c r="M426" s="224">
        <v>605.83333333333337</v>
      </c>
      <c r="N426" s="225">
        <v>121.16666666666667</v>
      </c>
      <c r="O426" s="226">
        <v>727</v>
      </c>
      <c r="P426" s="701"/>
      <c r="Q426" s="228" t="str">
        <f t="shared" si="86"/>
        <v/>
      </c>
      <c r="R426" s="229" t="s">
        <v>877</v>
      </c>
      <c r="S426" s="230" t="s">
        <v>878</v>
      </c>
      <c r="T426" s="228" t="s">
        <v>45</v>
      </c>
      <c r="U426" s="228"/>
      <c r="V426" s="228">
        <f t="shared" si="87"/>
        <v>0</v>
      </c>
      <c r="W426" s="228">
        <f t="shared" si="70"/>
        <v>0</v>
      </c>
      <c r="X426" s="231"/>
      <c r="Y426" s="247" t="s">
        <v>970</v>
      </c>
      <c r="Z426" s="247"/>
      <c r="AA426" s="232" t="s">
        <v>1646</v>
      </c>
    </row>
    <row r="427" spans="1:27" ht="24" customHeight="1">
      <c r="A427" s="264">
        <v>5</v>
      </c>
      <c r="B427" s="248" t="s">
        <v>879</v>
      </c>
      <c r="C427" s="249"/>
      <c r="D427" s="219" t="s">
        <v>880</v>
      </c>
      <c r="E427" s="246">
        <v>1</v>
      </c>
      <c r="F427" s="221" t="str">
        <f t="shared" si="79"/>
        <v/>
      </c>
      <c r="G427" s="222"/>
      <c r="H427" s="223" t="s">
        <v>48</v>
      </c>
      <c r="I427" s="223">
        <v>1.0720000000000001</v>
      </c>
      <c r="J427" s="223">
        <v>6</v>
      </c>
      <c r="K427" s="223">
        <v>150</v>
      </c>
      <c r="L427" s="223">
        <v>450</v>
      </c>
      <c r="M427" s="224">
        <v>936.66666666666663</v>
      </c>
      <c r="N427" s="225">
        <v>187.33333333333334</v>
      </c>
      <c r="O427" s="226">
        <v>1124</v>
      </c>
      <c r="P427" s="701"/>
      <c r="Q427" s="228" t="str">
        <f t="shared" si="86"/>
        <v/>
      </c>
      <c r="R427" s="229" t="s">
        <v>881</v>
      </c>
      <c r="S427" s="230" t="s">
        <v>882</v>
      </c>
      <c r="T427" s="228" t="s">
        <v>45</v>
      </c>
      <c r="U427" s="228"/>
      <c r="V427" s="228">
        <f t="shared" si="87"/>
        <v>0</v>
      </c>
      <c r="W427" s="228">
        <f t="shared" si="70"/>
        <v>0</v>
      </c>
      <c r="X427" s="231"/>
      <c r="Y427" s="247" t="s">
        <v>970</v>
      </c>
      <c r="Z427" s="247"/>
      <c r="AA427" s="232" t="s">
        <v>1646</v>
      </c>
    </row>
    <row r="428" spans="1:27" s="414" customFormat="1" ht="24" customHeight="1">
      <c r="A428" s="492" t="s">
        <v>883</v>
      </c>
      <c r="B428" s="493"/>
      <c r="C428" s="494"/>
      <c r="D428" s="494"/>
      <c r="E428" s="494"/>
      <c r="F428" s="495" t="str">
        <f t="shared" si="79"/>
        <v/>
      </c>
      <c r="G428" s="496"/>
      <c r="H428" s="497" t="s">
        <v>43</v>
      </c>
      <c r="I428" s="497" t="s">
        <v>43</v>
      </c>
      <c r="J428" s="497" t="s">
        <v>43</v>
      </c>
      <c r="K428" s="497" t="s">
        <v>43</v>
      </c>
      <c r="L428" s="497" t="s">
        <v>43</v>
      </c>
      <c r="M428" s="498"/>
      <c r="N428" s="499"/>
      <c r="O428" s="499"/>
      <c r="P428" s="499"/>
      <c r="Q428" s="499"/>
      <c r="R428" s="500" t="s">
        <v>43</v>
      </c>
      <c r="S428" s="501"/>
      <c r="T428" s="501"/>
      <c r="U428" s="501"/>
      <c r="V428" s="501"/>
      <c r="W428" s="501" t="str">
        <f t="shared" si="70"/>
        <v/>
      </c>
      <c r="X428" s="502"/>
      <c r="Y428" s="503"/>
      <c r="Z428" s="503"/>
      <c r="AA428" s="832"/>
    </row>
    <row r="429" spans="1:27" s="256" customFormat="1" ht="24" customHeight="1">
      <c r="A429" s="504" t="s">
        <v>884</v>
      </c>
      <c r="B429" s="505"/>
      <c r="C429" s="506"/>
      <c r="D429" s="506"/>
      <c r="E429" s="506"/>
      <c r="F429" s="507" t="str">
        <f t="shared" si="79"/>
        <v/>
      </c>
      <c r="G429" s="508"/>
      <c r="H429" s="509" t="s">
        <v>43</v>
      </c>
      <c r="I429" s="509" t="s">
        <v>43</v>
      </c>
      <c r="J429" s="509" t="s">
        <v>43</v>
      </c>
      <c r="K429" s="509" t="s">
        <v>43</v>
      </c>
      <c r="L429" s="509" t="s">
        <v>43</v>
      </c>
      <c r="M429" s="510"/>
      <c r="N429" s="511"/>
      <c r="O429" s="511"/>
      <c r="P429" s="511"/>
      <c r="Q429" s="511"/>
      <c r="R429" s="512" t="s">
        <v>43</v>
      </c>
      <c r="S429" s="513"/>
      <c r="T429" s="513"/>
      <c r="U429" s="513"/>
      <c r="V429" s="513"/>
      <c r="W429" s="513" t="str">
        <f t="shared" si="70"/>
        <v/>
      </c>
      <c r="X429" s="514"/>
      <c r="Y429" s="515"/>
      <c r="Z429" s="515"/>
      <c r="AA429" s="515"/>
    </row>
    <row r="430" spans="1:27" s="256" customFormat="1" ht="24" customHeight="1">
      <c r="A430" s="233" t="s">
        <v>885</v>
      </c>
      <c r="B430" s="253"/>
      <c r="C430" s="254"/>
      <c r="D430" s="254"/>
      <c r="E430" s="254"/>
      <c r="F430" s="516" t="str">
        <f t="shared" si="79"/>
        <v/>
      </c>
      <c r="G430" s="490"/>
      <c r="H430" s="482" t="s">
        <v>43</v>
      </c>
      <c r="I430" s="482" t="s">
        <v>43</v>
      </c>
      <c r="J430" s="482" t="s">
        <v>43</v>
      </c>
      <c r="K430" s="482" t="s">
        <v>43</v>
      </c>
      <c r="L430" s="482" t="s">
        <v>43</v>
      </c>
      <c r="M430" s="483"/>
      <c r="N430" s="517"/>
      <c r="O430" s="517"/>
      <c r="P430" s="517"/>
      <c r="Q430" s="517"/>
      <c r="R430" s="485" t="s">
        <v>43</v>
      </c>
      <c r="S430" s="486"/>
      <c r="T430" s="486"/>
      <c r="U430" s="486"/>
      <c r="V430" s="486"/>
      <c r="W430" s="486" t="str">
        <f t="shared" si="70"/>
        <v/>
      </c>
      <c r="X430" s="487"/>
      <c r="Y430" s="488"/>
      <c r="Z430" s="488"/>
      <c r="AA430" s="488"/>
    </row>
    <row r="431" spans="1:27" ht="24" customHeight="1">
      <c r="A431" s="244">
        <f>IF(ISERR(A430+1)=TRUE,1,A430+1)</f>
        <v>1</v>
      </c>
      <c r="B431" s="248" t="s">
        <v>1138</v>
      </c>
      <c r="C431" s="252" t="s">
        <v>1798</v>
      </c>
      <c r="D431" s="219" t="s">
        <v>1139</v>
      </c>
      <c r="E431" s="246">
        <v>12</v>
      </c>
      <c r="F431" s="221" t="str">
        <f t="shared" si="79"/>
        <v/>
      </c>
      <c r="G431" s="222"/>
      <c r="H431" s="223" t="s">
        <v>47</v>
      </c>
      <c r="I431" s="223">
        <v>9.9000000000000005E-2</v>
      </c>
      <c r="J431" s="223">
        <v>12</v>
      </c>
      <c r="K431" s="223">
        <v>288</v>
      </c>
      <c r="L431" s="223">
        <v>2880</v>
      </c>
      <c r="M431" s="224">
        <v>1079.1666666666667</v>
      </c>
      <c r="N431" s="225">
        <v>215.83333333333331</v>
      </c>
      <c r="O431" s="226">
        <v>1295</v>
      </c>
      <c r="P431" s="397">
        <f>ROUND(O431*1.6/10,0)*10</f>
        <v>2070</v>
      </c>
      <c r="Q431" s="228" t="str">
        <f t="shared" ref="Q431:Q432" si="88">IF(ISERR(IF(O431*G431=0,"",O431*G431))=TRUE,"",IF(O431*G431=0,"",O431*G431))</f>
        <v/>
      </c>
      <c r="R431" s="229" t="s">
        <v>1140</v>
      </c>
      <c r="S431" s="230" t="s">
        <v>1141</v>
      </c>
      <c r="T431" s="228" t="s">
        <v>45</v>
      </c>
      <c r="U431" s="228"/>
      <c r="V431" s="228">
        <f t="shared" ref="V431:V432" si="89">IFERROR(G431*I431,"")</f>
        <v>0</v>
      </c>
      <c r="W431" s="228">
        <f t="shared" si="70"/>
        <v>0</v>
      </c>
      <c r="X431" s="231"/>
      <c r="Y431" s="247" t="s">
        <v>970</v>
      </c>
      <c r="Z431" s="679"/>
      <c r="AA431" s="232" t="s">
        <v>50</v>
      </c>
    </row>
    <row r="432" spans="1:27" ht="24" customHeight="1">
      <c r="A432" s="244">
        <v>3</v>
      </c>
      <c r="B432" s="248" t="s">
        <v>886</v>
      </c>
      <c r="C432" s="518" t="s">
        <v>1799</v>
      </c>
      <c r="D432" s="219" t="s">
        <v>887</v>
      </c>
      <c r="E432" s="246">
        <v>12</v>
      </c>
      <c r="F432" s="221" t="str">
        <f t="shared" si="79"/>
        <v/>
      </c>
      <c r="G432" s="222"/>
      <c r="H432" s="223" t="s">
        <v>44</v>
      </c>
      <c r="I432" s="223">
        <v>0.17499999999999999</v>
      </c>
      <c r="J432" s="223">
        <v>12</v>
      </c>
      <c r="K432" s="223">
        <v>312</v>
      </c>
      <c r="L432" s="223">
        <v>2496</v>
      </c>
      <c r="M432" s="224">
        <v>1079.1666666666667</v>
      </c>
      <c r="N432" s="225">
        <v>215.83333333333331</v>
      </c>
      <c r="O432" s="226">
        <v>1295</v>
      </c>
      <c r="P432" s="397">
        <f>ROUND(O432*1.6/10,0)*10</f>
        <v>2070</v>
      </c>
      <c r="Q432" s="228" t="str">
        <f t="shared" si="88"/>
        <v/>
      </c>
      <c r="R432" s="229" t="s">
        <v>888</v>
      </c>
      <c r="S432" s="230" t="s">
        <v>889</v>
      </c>
      <c r="T432" s="228" t="s">
        <v>45</v>
      </c>
      <c r="U432" s="228"/>
      <c r="V432" s="228">
        <f t="shared" si="89"/>
        <v>0</v>
      </c>
      <c r="W432" s="228">
        <f t="shared" si="70"/>
        <v>0</v>
      </c>
      <c r="X432" s="231"/>
      <c r="Y432" s="247" t="s">
        <v>970</v>
      </c>
      <c r="Z432" s="247"/>
      <c r="AA432" s="232" t="s">
        <v>50</v>
      </c>
    </row>
    <row r="433" spans="1:29" s="256" customFormat="1" ht="24" customHeight="1">
      <c r="A433" s="233" t="s">
        <v>890</v>
      </c>
      <c r="B433" s="519"/>
      <c r="C433" s="520"/>
      <c r="D433" s="520"/>
      <c r="E433" s="509" t="s">
        <v>43</v>
      </c>
      <c r="F433" s="507" t="str">
        <f t="shared" si="79"/>
        <v/>
      </c>
      <c r="G433" s="508"/>
      <c r="H433" s="509" t="s">
        <v>43</v>
      </c>
      <c r="I433" s="509" t="s">
        <v>43</v>
      </c>
      <c r="J433" s="509" t="s">
        <v>43</v>
      </c>
      <c r="K433" s="509" t="s">
        <v>43</v>
      </c>
      <c r="L433" s="509" t="s">
        <v>43</v>
      </c>
      <c r="M433" s="510"/>
      <c r="N433" s="484"/>
      <c r="O433" s="484"/>
      <c r="P433" s="484"/>
      <c r="Q433" s="484"/>
      <c r="R433" s="512" t="s">
        <v>43</v>
      </c>
      <c r="S433" s="513"/>
      <c r="T433" s="513"/>
      <c r="U433" s="513"/>
      <c r="V433" s="513"/>
      <c r="W433" s="513" t="str">
        <f t="shared" si="70"/>
        <v/>
      </c>
      <c r="X433" s="514"/>
      <c r="Y433" s="515"/>
      <c r="Z433" s="515"/>
      <c r="AA433" s="833"/>
    </row>
    <row r="434" spans="1:29" s="256" customFormat="1" ht="24" customHeight="1">
      <c r="A434" s="233" t="s">
        <v>891</v>
      </c>
      <c r="B434" s="521"/>
      <c r="C434" s="522"/>
      <c r="D434" s="522"/>
      <c r="E434" s="522"/>
      <c r="F434" s="522"/>
      <c r="G434" s="523"/>
      <c r="H434" s="522" t="s">
        <v>43</v>
      </c>
      <c r="I434" s="522" t="s">
        <v>43</v>
      </c>
      <c r="J434" s="522" t="s">
        <v>43</v>
      </c>
      <c r="K434" s="522" t="s">
        <v>43</v>
      </c>
      <c r="L434" s="522" t="s">
        <v>43</v>
      </c>
      <c r="M434" s="524"/>
      <c r="N434" s="484"/>
      <c r="O434" s="484"/>
      <c r="P434" s="484"/>
      <c r="Q434" s="484"/>
      <c r="R434" s="525" t="s">
        <v>43</v>
      </c>
      <c r="S434" s="526"/>
      <c r="T434" s="526"/>
      <c r="U434" s="526"/>
      <c r="V434" s="526"/>
      <c r="W434" s="526" t="str">
        <f t="shared" si="70"/>
        <v/>
      </c>
      <c r="X434" s="527"/>
      <c r="Y434" s="528"/>
      <c r="Z434" s="528"/>
      <c r="AA434" s="528"/>
    </row>
    <row r="435" spans="1:29" s="706" customFormat="1" ht="78" customHeight="1">
      <c r="A435" s="702" t="s">
        <v>1219</v>
      </c>
      <c r="B435" s="703"/>
      <c r="C435" s="703"/>
      <c r="D435" s="704"/>
      <c r="E435" s="704"/>
      <c r="F435" s="704"/>
      <c r="G435" s="705"/>
      <c r="H435" s="704"/>
      <c r="I435" s="704"/>
      <c r="J435" s="704"/>
      <c r="K435" s="704"/>
      <c r="L435" s="704"/>
      <c r="M435" s="704"/>
      <c r="N435" s="704"/>
      <c r="O435" s="704"/>
      <c r="P435" s="704"/>
      <c r="Q435" s="704"/>
      <c r="R435" s="704"/>
      <c r="S435" s="704"/>
      <c r="Z435" s="707"/>
    </row>
    <row r="436" spans="1:29" s="839" customFormat="1" ht="48" customHeight="1">
      <c r="A436" s="834" t="s">
        <v>1850</v>
      </c>
      <c r="B436" s="835"/>
      <c r="C436" s="835"/>
      <c r="D436" s="836"/>
      <c r="E436" s="836"/>
      <c r="F436" s="836"/>
      <c r="G436" s="837"/>
      <c r="H436" s="836"/>
      <c r="I436" s="836"/>
      <c r="J436" s="836"/>
      <c r="K436" s="836"/>
      <c r="L436" s="836"/>
      <c r="M436" s="836"/>
      <c r="N436" s="836"/>
      <c r="O436" s="836"/>
      <c r="P436" s="836"/>
      <c r="Q436" s="836"/>
      <c r="R436" s="836"/>
      <c r="S436" s="836"/>
      <c r="T436" s="838"/>
      <c r="U436" s="838"/>
      <c r="V436" s="838"/>
      <c r="W436" s="838"/>
      <c r="X436" s="838"/>
      <c r="Y436" s="838"/>
      <c r="Z436" s="838"/>
      <c r="AA436" s="838"/>
    </row>
    <row r="437" spans="1:29" s="292" customFormat="1" ht="54">
      <c r="A437" s="535">
        <v>1</v>
      </c>
      <c r="B437" s="840" t="s">
        <v>1851</v>
      </c>
      <c r="C437" s="538" t="s">
        <v>1852</v>
      </c>
      <c r="D437" s="219" t="s">
        <v>1853</v>
      </c>
      <c r="E437" s="246">
        <v>1</v>
      </c>
      <c r="F437" s="221" t="str">
        <f t="shared" ref="F437:F439" si="90">IF(ISERROR(IF(G437/E437=0,"",G437/E437))=TRUE,"",IF(G437/E437=0,"",G437/E437))</f>
        <v/>
      </c>
      <c r="G437" s="222"/>
      <c r="H437" s="223"/>
      <c r="I437" s="223"/>
      <c r="J437" s="223"/>
      <c r="K437" s="223"/>
      <c r="L437" s="223"/>
      <c r="M437" s="224">
        <v>2390.8333333333335</v>
      </c>
      <c r="N437" s="225">
        <v>478.16666666666669</v>
      </c>
      <c r="O437" s="226">
        <v>2869</v>
      </c>
      <c r="P437" s="397">
        <f t="shared" ref="P437:P438" si="91">ROUND(O437*1.6/10,0)*10</f>
        <v>4590</v>
      </c>
      <c r="Q437" s="228" t="str">
        <f t="shared" ref="Q437:Q439" si="92">IF(ISERR(IF(O437*G437=0,"",O437*G437))=TRUE,"",IF(O437*G437=0,"",O437*G437))</f>
        <v/>
      </c>
      <c r="R437" s="229" t="s">
        <v>1854</v>
      </c>
      <c r="S437" s="230"/>
      <c r="T437" s="228" t="s">
        <v>45</v>
      </c>
      <c r="U437" s="248"/>
      <c r="V437" s="228">
        <f t="shared" ref="V437:V439" si="93">IFERROR(G437*I437,"")</f>
        <v>0</v>
      </c>
      <c r="W437" s="228" t="str">
        <f t="shared" ref="W437:W439" si="94">IFERROR(G437/L437,"")</f>
        <v/>
      </c>
      <c r="X437" s="231"/>
      <c r="Y437" s="841"/>
      <c r="Z437" s="248"/>
      <c r="AA437" s="232" t="s">
        <v>50</v>
      </c>
    </row>
    <row r="438" spans="1:29" s="292" customFormat="1" ht="54">
      <c r="A438" s="535">
        <v>2</v>
      </c>
      <c r="B438" s="840" t="s">
        <v>1855</v>
      </c>
      <c r="C438" s="538" t="s">
        <v>1856</v>
      </c>
      <c r="D438" s="219" t="s">
        <v>1857</v>
      </c>
      <c r="E438" s="246">
        <v>1</v>
      </c>
      <c r="F438" s="221" t="str">
        <f t="shared" si="90"/>
        <v/>
      </c>
      <c r="G438" s="222"/>
      <c r="H438" s="223"/>
      <c r="I438" s="223"/>
      <c r="J438" s="223"/>
      <c r="K438" s="223"/>
      <c r="L438" s="223"/>
      <c r="M438" s="224">
        <v>2390.8333333333335</v>
      </c>
      <c r="N438" s="225">
        <v>478.16666666666669</v>
      </c>
      <c r="O438" s="226">
        <v>2869</v>
      </c>
      <c r="P438" s="397">
        <f t="shared" si="91"/>
        <v>4590</v>
      </c>
      <c r="Q438" s="228" t="str">
        <f t="shared" si="92"/>
        <v/>
      </c>
      <c r="R438" s="229" t="s">
        <v>1858</v>
      </c>
      <c r="S438" s="230"/>
      <c r="T438" s="228" t="s">
        <v>45</v>
      </c>
      <c r="U438" s="248"/>
      <c r="V438" s="228">
        <f t="shared" si="93"/>
        <v>0</v>
      </c>
      <c r="W438" s="228" t="str">
        <f t="shared" si="94"/>
        <v/>
      </c>
      <c r="X438" s="231"/>
      <c r="Y438" s="841"/>
      <c r="Z438" s="248"/>
      <c r="AA438" s="232" t="s">
        <v>50</v>
      </c>
    </row>
    <row r="439" spans="1:29" s="292" customFormat="1" ht="54">
      <c r="A439" s="535">
        <v>3</v>
      </c>
      <c r="B439" s="840" t="s">
        <v>1859</v>
      </c>
      <c r="C439" s="538" t="s">
        <v>1860</v>
      </c>
      <c r="D439" s="219" t="s">
        <v>1861</v>
      </c>
      <c r="E439" s="246">
        <v>1</v>
      </c>
      <c r="F439" s="221" t="str">
        <f t="shared" si="90"/>
        <v/>
      </c>
      <c r="G439" s="222"/>
      <c r="H439" s="223"/>
      <c r="I439" s="223"/>
      <c r="J439" s="223"/>
      <c r="K439" s="223"/>
      <c r="L439" s="223"/>
      <c r="M439" s="224">
        <v>2390.8333333333335</v>
      </c>
      <c r="N439" s="225">
        <v>478.16666666666669</v>
      </c>
      <c r="O439" s="226">
        <v>2869</v>
      </c>
      <c r="P439" s="397">
        <f>ROUND(O439*1.6/10,0)*10</f>
        <v>4590</v>
      </c>
      <c r="Q439" s="228" t="str">
        <f t="shared" si="92"/>
        <v/>
      </c>
      <c r="R439" s="229" t="s">
        <v>1862</v>
      </c>
      <c r="S439" s="230"/>
      <c r="T439" s="228" t="s">
        <v>45</v>
      </c>
      <c r="U439" s="248"/>
      <c r="V439" s="228">
        <f t="shared" si="93"/>
        <v>0</v>
      </c>
      <c r="W439" s="228" t="str">
        <f t="shared" si="94"/>
        <v/>
      </c>
      <c r="X439" s="231"/>
      <c r="Y439" s="841"/>
      <c r="Z439" s="248"/>
      <c r="AA439" s="232" t="s">
        <v>50</v>
      </c>
    </row>
    <row r="440" spans="1:29" s="772" customFormat="1" ht="24" customHeight="1">
      <c r="A440" s="766" t="s">
        <v>1800</v>
      </c>
      <c r="B440" s="767"/>
      <c r="C440" s="768"/>
      <c r="D440" s="769"/>
      <c r="E440" s="769"/>
      <c r="F440" s="769"/>
      <c r="G440" s="770"/>
      <c r="H440" s="769"/>
      <c r="I440" s="769"/>
      <c r="J440" s="769"/>
      <c r="K440" s="769"/>
      <c r="L440" s="769"/>
      <c r="M440" s="769"/>
      <c r="N440" s="769"/>
      <c r="O440" s="769"/>
      <c r="P440" s="769"/>
      <c r="Q440" s="769"/>
      <c r="R440" s="769"/>
      <c r="S440" s="769"/>
      <c r="T440" s="771"/>
      <c r="U440" s="771"/>
      <c r="V440" s="771"/>
      <c r="W440" s="771"/>
      <c r="X440" s="771"/>
      <c r="Y440" s="771"/>
      <c r="Z440" s="771"/>
      <c r="AA440" s="771"/>
    </row>
    <row r="441" spans="1:29" s="777" customFormat="1" ht="24" customHeight="1">
      <c r="A441" s="773" t="s">
        <v>1863</v>
      </c>
      <c r="B441" s="774"/>
      <c r="C441" s="775"/>
      <c r="D441" s="775"/>
      <c r="E441" s="775"/>
      <c r="F441" s="775"/>
      <c r="G441" s="776"/>
      <c r="H441" s="775"/>
      <c r="I441" s="775"/>
      <c r="J441" s="775"/>
      <c r="K441" s="775"/>
      <c r="L441" s="775"/>
      <c r="M441" s="775"/>
      <c r="N441" s="775"/>
      <c r="O441" s="775"/>
      <c r="P441" s="775"/>
      <c r="Q441" s="775"/>
      <c r="R441" s="775"/>
      <c r="S441" s="775"/>
      <c r="T441" s="775"/>
      <c r="U441" s="775"/>
      <c r="V441" s="775"/>
      <c r="W441" s="775"/>
      <c r="X441" s="775"/>
      <c r="Y441" s="775"/>
      <c r="Z441" s="775"/>
      <c r="AA441" s="775"/>
    </row>
    <row r="442" spans="1:29" s="782" customFormat="1" ht="24" customHeight="1">
      <c r="A442" s="778" t="s">
        <v>1713</v>
      </c>
      <c r="B442" s="779"/>
      <c r="C442" s="780"/>
      <c r="D442" s="780"/>
      <c r="E442" s="780"/>
      <c r="F442" s="780"/>
      <c r="G442" s="781"/>
      <c r="H442" s="780"/>
      <c r="I442" s="780"/>
      <c r="J442" s="780"/>
      <c r="K442" s="780"/>
      <c r="L442" s="780"/>
      <c r="M442" s="780"/>
      <c r="N442" s="780"/>
      <c r="O442" s="780"/>
      <c r="P442" s="780"/>
      <c r="Q442" s="780"/>
      <c r="R442" s="780"/>
      <c r="S442" s="780"/>
      <c r="T442" s="780"/>
      <c r="U442" s="780"/>
      <c r="V442" s="780"/>
      <c r="W442" s="780"/>
      <c r="X442" s="780"/>
      <c r="Y442" s="780"/>
      <c r="Z442" s="780"/>
      <c r="AA442" s="780"/>
    </row>
    <row r="443" spans="1:29" s="292" customFormat="1" ht="36">
      <c r="A443" s="535">
        <v>1</v>
      </c>
      <c r="B443" s="783" t="s">
        <v>1714</v>
      </c>
      <c r="C443" s="538" t="s">
        <v>1715</v>
      </c>
      <c r="D443" s="219" t="s">
        <v>1716</v>
      </c>
      <c r="E443" s="246">
        <v>1</v>
      </c>
      <c r="F443" s="221" t="str">
        <f t="shared" ref="F443:F448" si="95">IF(ISERROR(IF(G443/E443=0,"",G443/E443))=TRUE,"",IF(G443/E443=0,"",G443/E443))</f>
        <v/>
      </c>
      <c r="G443" s="222"/>
      <c r="H443" s="223" t="s">
        <v>47</v>
      </c>
      <c r="I443" s="223">
        <v>0.21</v>
      </c>
      <c r="J443" s="223">
        <v>6</v>
      </c>
      <c r="K443" s="223">
        <v>324</v>
      </c>
      <c r="L443" s="223">
        <v>1620</v>
      </c>
      <c r="M443" s="224">
        <v>2809.166666666667</v>
      </c>
      <c r="N443" s="225">
        <v>561.83333333333326</v>
      </c>
      <c r="O443" s="226">
        <v>3371</v>
      </c>
      <c r="P443" s="397"/>
      <c r="Q443" s="228" t="str">
        <f t="shared" ref="Q443:Q448" si="96">IF(ISERR(IF(O443*G443=0,"",O443*G443))=TRUE,"",IF(O443*G443=0,"",O443*G443))</f>
        <v/>
      </c>
      <c r="R443" s="229" t="s">
        <v>1717</v>
      </c>
      <c r="S443" s="230" t="s">
        <v>1718</v>
      </c>
      <c r="T443" s="228" t="s">
        <v>45</v>
      </c>
      <c r="U443" s="537"/>
      <c r="V443" s="228">
        <f t="shared" ref="V443:V448" si="97">IFERROR(G443*I443,"")</f>
        <v>0</v>
      </c>
      <c r="W443" s="228">
        <f t="shared" ref="W443:W448" si="98">IFERROR(G443/L443,"")</f>
        <v>0</v>
      </c>
      <c r="X443" s="231"/>
      <c r="Y443" s="247" t="s">
        <v>970</v>
      </c>
      <c r="Z443" s="679"/>
      <c r="AA443" s="232" t="s">
        <v>46</v>
      </c>
      <c r="AB443" s="842"/>
      <c r="AC443" s="842"/>
    </row>
    <row r="444" spans="1:29" s="292" customFormat="1" ht="36">
      <c r="A444" s="535">
        <v>2</v>
      </c>
      <c r="B444" s="783" t="s">
        <v>1719</v>
      </c>
      <c r="C444" s="818" t="s">
        <v>1720</v>
      </c>
      <c r="D444" s="219" t="s">
        <v>1721</v>
      </c>
      <c r="E444" s="246">
        <v>1</v>
      </c>
      <c r="F444" s="221" t="str">
        <f t="shared" si="95"/>
        <v/>
      </c>
      <c r="G444" s="222"/>
      <c r="H444" s="223" t="s">
        <v>48</v>
      </c>
      <c r="I444" s="223">
        <v>0.35</v>
      </c>
      <c r="J444" s="223">
        <v>12</v>
      </c>
      <c r="K444" s="223">
        <v>192</v>
      </c>
      <c r="L444" s="223">
        <v>1344</v>
      </c>
      <c r="M444" s="224">
        <v>1713.3333333333335</v>
      </c>
      <c r="N444" s="225">
        <v>342.66666666666663</v>
      </c>
      <c r="O444" s="226">
        <v>2056</v>
      </c>
      <c r="P444" s="397">
        <f>ROUND(O444*1.6/10,0)*10</f>
        <v>3290</v>
      </c>
      <c r="Q444" s="228" t="str">
        <f t="shared" si="96"/>
        <v/>
      </c>
      <c r="R444" s="229" t="s">
        <v>1722</v>
      </c>
      <c r="S444" s="230" t="s">
        <v>1723</v>
      </c>
      <c r="T444" s="228" t="s">
        <v>45</v>
      </c>
      <c r="U444" s="537"/>
      <c r="V444" s="228">
        <f t="shared" si="97"/>
        <v>0</v>
      </c>
      <c r="W444" s="228">
        <f t="shared" si="98"/>
        <v>0</v>
      </c>
      <c r="X444" s="231"/>
      <c r="Y444" s="247" t="s">
        <v>970</v>
      </c>
      <c r="Z444" s="679"/>
      <c r="AA444" s="232" t="s">
        <v>50</v>
      </c>
      <c r="AB444" s="842"/>
      <c r="AC444" s="842"/>
    </row>
    <row r="445" spans="1:29" s="292" customFormat="1" ht="36">
      <c r="A445" s="535">
        <v>3</v>
      </c>
      <c r="B445" s="783" t="s">
        <v>1724</v>
      </c>
      <c r="C445" s="818" t="s">
        <v>1720</v>
      </c>
      <c r="D445" s="219" t="s">
        <v>1725</v>
      </c>
      <c r="E445" s="246">
        <v>1</v>
      </c>
      <c r="F445" s="221" t="str">
        <f t="shared" si="95"/>
        <v/>
      </c>
      <c r="G445" s="222"/>
      <c r="H445" s="223" t="s">
        <v>48</v>
      </c>
      <c r="I445" s="223">
        <v>0.54800000000000004</v>
      </c>
      <c r="J445" s="223">
        <v>6</v>
      </c>
      <c r="K445" s="223">
        <v>144</v>
      </c>
      <c r="L445" s="223">
        <v>720</v>
      </c>
      <c r="M445" s="224">
        <v>2148.3333333333335</v>
      </c>
      <c r="N445" s="225">
        <v>429.66666666666669</v>
      </c>
      <c r="O445" s="226">
        <v>2578</v>
      </c>
      <c r="P445" s="397">
        <f>ROUND(O445*1.6/10,0)*10</f>
        <v>4120</v>
      </c>
      <c r="Q445" s="228" t="str">
        <f t="shared" si="96"/>
        <v/>
      </c>
      <c r="R445" s="229" t="s">
        <v>1726</v>
      </c>
      <c r="S445" s="230" t="s">
        <v>1723</v>
      </c>
      <c r="T445" s="228" t="s">
        <v>45</v>
      </c>
      <c r="U445" s="537"/>
      <c r="V445" s="228">
        <f t="shared" si="97"/>
        <v>0</v>
      </c>
      <c r="W445" s="228">
        <f t="shared" si="98"/>
        <v>0</v>
      </c>
      <c r="X445" s="231"/>
      <c r="Y445" s="247" t="s">
        <v>970</v>
      </c>
      <c r="Z445" s="679"/>
      <c r="AA445" s="232" t="s">
        <v>50</v>
      </c>
      <c r="AB445" s="842"/>
      <c r="AC445" s="842"/>
    </row>
    <row r="446" spans="1:29" s="292" customFormat="1" ht="36">
      <c r="A446" s="535">
        <v>4</v>
      </c>
      <c r="B446" s="783" t="s">
        <v>1727</v>
      </c>
      <c r="C446" s="818" t="s">
        <v>1720</v>
      </c>
      <c r="D446" s="219" t="s">
        <v>1728</v>
      </c>
      <c r="E446" s="246">
        <v>1</v>
      </c>
      <c r="F446" s="221" t="str">
        <f t="shared" si="95"/>
        <v/>
      </c>
      <c r="G446" s="222"/>
      <c r="H446" s="223" t="s">
        <v>48</v>
      </c>
      <c r="I446" s="223">
        <v>1.677</v>
      </c>
      <c r="J446" s="223">
        <v>6</v>
      </c>
      <c r="K446" s="223">
        <v>72</v>
      </c>
      <c r="L446" s="223">
        <v>216</v>
      </c>
      <c r="M446" s="224">
        <v>2644.1666666666665</v>
      </c>
      <c r="N446" s="225">
        <v>528.83333333333337</v>
      </c>
      <c r="O446" s="226">
        <v>3173</v>
      </c>
      <c r="P446" s="397"/>
      <c r="Q446" s="228" t="str">
        <f t="shared" si="96"/>
        <v/>
      </c>
      <c r="R446" s="229" t="s">
        <v>1729</v>
      </c>
      <c r="S446" s="230" t="s">
        <v>1723</v>
      </c>
      <c r="T446" s="228" t="s">
        <v>45</v>
      </c>
      <c r="U446" s="537"/>
      <c r="V446" s="228">
        <f t="shared" si="97"/>
        <v>0</v>
      </c>
      <c r="W446" s="228">
        <f t="shared" si="98"/>
        <v>0</v>
      </c>
      <c r="X446" s="231"/>
      <c r="Y446" s="247" t="s">
        <v>970</v>
      </c>
      <c r="Z446" s="679"/>
      <c r="AA446" s="232" t="s">
        <v>46</v>
      </c>
      <c r="AB446" s="842"/>
      <c r="AC446" s="842"/>
    </row>
    <row r="447" spans="1:29" s="292" customFormat="1" ht="36">
      <c r="A447" s="535">
        <v>5</v>
      </c>
      <c r="B447" s="783" t="s">
        <v>1730</v>
      </c>
      <c r="C447" s="538" t="s">
        <v>1731</v>
      </c>
      <c r="D447" s="219" t="s">
        <v>1864</v>
      </c>
      <c r="E447" s="246">
        <v>1</v>
      </c>
      <c r="F447" s="221" t="str">
        <f t="shared" si="95"/>
        <v/>
      </c>
      <c r="G447" s="222"/>
      <c r="H447" s="223" t="s">
        <v>48</v>
      </c>
      <c r="I447" s="223">
        <v>0.28499999999999998</v>
      </c>
      <c r="J447" s="223">
        <v>12</v>
      </c>
      <c r="K447" s="223">
        <v>288</v>
      </c>
      <c r="L447" s="223">
        <v>1440</v>
      </c>
      <c r="M447" s="224">
        <v>1729.1666666666665</v>
      </c>
      <c r="N447" s="225">
        <v>345.83333333333337</v>
      </c>
      <c r="O447" s="226">
        <v>2075</v>
      </c>
      <c r="P447" s="397">
        <f t="shared" ref="P447" si="99">ROUND(O447*1.6/10,0)*10</f>
        <v>3320</v>
      </c>
      <c r="Q447" s="228" t="str">
        <f t="shared" si="96"/>
        <v/>
      </c>
      <c r="R447" s="229" t="s">
        <v>1732</v>
      </c>
      <c r="S447" s="230" t="s">
        <v>1733</v>
      </c>
      <c r="T447" s="228" t="s">
        <v>45</v>
      </c>
      <c r="U447" s="537"/>
      <c r="V447" s="228">
        <f t="shared" si="97"/>
        <v>0</v>
      </c>
      <c r="W447" s="228">
        <f t="shared" si="98"/>
        <v>0</v>
      </c>
      <c r="X447" s="231" t="s">
        <v>1864</v>
      </c>
      <c r="Y447" s="247" t="s">
        <v>970</v>
      </c>
      <c r="Z447" s="679"/>
      <c r="AA447" s="232" t="s">
        <v>50</v>
      </c>
      <c r="AB447" s="842"/>
      <c r="AC447" s="842"/>
    </row>
    <row r="448" spans="1:29" s="292" customFormat="1" ht="36">
      <c r="A448" s="535">
        <v>6</v>
      </c>
      <c r="B448" s="783" t="s">
        <v>1801</v>
      </c>
      <c r="C448" s="538" t="s">
        <v>1734</v>
      </c>
      <c r="D448" s="219" t="s">
        <v>1735</v>
      </c>
      <c r="E448" s="246">
        <v>1</v>
      </c>
      <c r="F448" s="221" t="str">
        <f t="shared" si="95"/>
        <v/>
      </c>
      <c r="G448" s="222"/>
      <c r="H448" s="223" t="s">
        <v>44</v>
      </c>
      <c r="I448" s="223">
        <v>0.155</v>
      </c>
      <c r="J448" s="223">
        <v>6</v>
      </c>
      <c r="K448" s="223">
        <v>324</v>
      </c>
      <c r="L448" s="223">
        <v>2268</v>
      </c>
      <c r="M448" s="224">
        <v>1729.1666666666665</v>
      </c>
      <c r="N448" s="225">
        <v>345.83333333333337</v>
      </c>
      <c r="O448" s="226">
        <v>2075</v>
      </c>
      <c r="P448" s="397">
        <f>ROUND(O448*1.6/10,0)*10</f>
        <v>3320</v>
      </c>
      <c r="Q448" s="228" t="str">
        <f t="shared" si="96"/>
        <v/>
      </c>
      <c r="R448" s="229" t="s">
        <v>1736</v>
      </c>
      <c r="S448" s="230" t="s">
        <v>1737</v>
      </c>
      <c r="T448" s="228" t="s">
        <v>45</v>
      </c>
      <c r="U448" s="537"/>
      <c r="V448" s="228">
        <f t="shared" si="97"/>
        <v>0</v>
      </c>
      <c r="W448" s="228">
        <f t="shared" si="98"/>
        <v>0</v>
      </c>
      <c r="X448" s="231"/>
      <c r="Y448" s="247" t="s">
        <v>970</v>
      </c>
      <c r="Z448" s="679"/>
      <c r="AA448" s="232" t="s">
        <v>50</v>
      </c>
      <c r="AB448" s="842"/>
      <c r="AC448" s="842"/>
    </row>
    <row r="449" spans="1:29" s="785" customFormat="1" ht="24" customHeight="1">
      <c r="A449" s="784" t="s">
        <v>1282</v>
      </c>
      <c r="C449" s="786"/>
      <c r="G449" s="787"/>
      <c r="AB449" s="842"/>
      <c r="AC449" s="842"/>
    </row>
    <row r="450" spans="1:29" s="792" customFormat="1" ht="24" customHeight="1">
      <c r="A450" s="788" t="s">
        <v>1738</v>
      </c>
      <c r="B450" s="789"/>
      <c r="C450" s="790"/>
      <c r="D450" s="790"/>
      <c r="E450" s="790"/>
      <c r="F450" s="790"/>
      <c r="G450" s="791"/>
      <c r="H450" s="790"/>
      <c r="I450" s="790"/>
      <c r="J450" s="790"/>
      <c r="K450" s="790"/>
      <c r="L450" s="790"/>
      <c r="M450" s="790"/>
      <c r="N450" s="790"/>
      <c r="O450" s="790"/>
      <c r="P450" s="790"/>
      <c r="Q450" s="790"/>
      <c r="R450" s="790"/>
      <c r="S450" s="790"/>
      <c r="T450" s="790"/>
      <c r="U450" s="790"/>
      <c r="V450" s="790"/>
      <c r="W450" s="790"/>
      <c r="X450" s="790"/>
      <c r="Y450" s="790"/>
      <c r="Z450" s="790"/>
      <c r="AA450" s="790"/>
      <c r="AB450" s="842"/>
      <c r="AC450" s="842"/>
    </row>
    <row r="451" spans="1:29" s="292" customFormat="1" ht="36">
      <c r="A451" s="535">
        <v>1</v>
      </c>
      <c r="B451" s="248" t="s">
        <v>918</v>
      </c>
      <c r="C451" s="538" t="s">
        <v>919</v>
      </c>
      <c r="D451" s="219" t="s">
        <v>1142</v>
      </c>
      <c r="E451" s="246">
        <v>1</v>
      </c>
      <c r="F451" s="221" t="str">
        <f t="shared" ref="F451:F458" si="100">IF(ISERROR(IF(G451/E451=0,"",G451/E451))=TRUE,"",IF(G451/E451=0,"",G451/E451))</f>
        <v/>
      </c>
      <c r="G451" s="222"/>
      <c r="H451" s="223" t="s">
        <v>47</v>
      </c>
      <c r="I451" s="223">
        <v>0.61699999999999999</v>
      </c>
      <c r="J451" s="223">
        <v>6</v>
      </c>
      <c r="K451" s="223">
        <v>102</v>
      </c>
      <c r="L451" s="223">
        <v>408</v>
      </c>
      <c r="M451" s="224">
        <v>5232.5</v>
      </c>
      <c r="N451" s="225">
        <v>1046.5</v>
      </c>
      <c r="O451" s="226">
        <v>6279</v>
      </c>
      <c r="P451" s="397"/>
      <c r="Q451" s="228" t="str">
        <f t="shared" ref="Q451:Q458" si="101">IF(ISERR(IF(O451*G451=0,"",O451*G451))=TRUE,"",IF(O451*G451=0,"",O451*G451))</f>
        <v/>
      </c>
      <c r="R451" s="229" t="s">
        <v>920</v>
      </c>
      <c r="S451" s="230" t="s">
        <v>921</v>
      </c>
      <c r="T451" s="228" t="s">
        <v>45</v>
      </c>
      <c r="U451" s="537"/>
      <c r="V451" s="228">
        <f t="shared" ref="V451:V458" si="102">IFERROR(G451*I451,"")</f>
        <v>0</v>
      </c>
      <c r="W451" s="228">
        <f t="shared" ref="W451:W458" si="103">IFERROR(G451/L451,"")</f>
        <v>0</v>
      </c>
      <c r="X451" s="231"/>
      <c r="Y451" s="247" t="s">
        <v>970</v>
      </c>
      <c r="Z451" s="679"/>
      <c r="AA451" s="232" t="s">
        <v>46</v>
      </c>
      <c r="AB451" s="842"/>
      <c r="AC451" s="842"/>
    </row>
    <row r="452" spans="1:29" s="292" customFormat="1" ht="24" customHeight="1">
      <c r="A452" s="535">
        <v>2</v>
      </c>
      <c r="B452" s="248" t="s">
        <v>63</v>
      </c>
      <c r="C452" s="536" t="s">
        <v>912</v>
      </c>
      <c r="D452" s="219" t="s">
        <v>1638</v>
      </c>
      <c r="E452" s="246">
        <v>1</v>
      </c>
      <c r="F452" s="221" t="str">
        <f t="shared" si="100"/>
        <v/>
      </c>
      <c r="G452" s="222"/>
      <c r="H452" s="223" t="s">
        <v>48</v>
      </c>
      <c r="I452" s="223">
        <v>0.35</v>
      </c>
      <c r="J452" s="223">
        <v>12</v>
      </c>
      <c r="K452" s="223">
        <v>192</v>
      </c>
      <c r="L452" s="223">
        <v>1344</v>
      </c>
      <c r="M452" s="224">
        <v>1713.3333333333335</v>
      </c>
      <c r="N452" s="225">
        <v>342.66666666666663</v>
      </c>
      <c r="O452" s="226">
        <v>2056</v>
      </c>
      <c r="P452" s="397">
        <f>ROUND(O452*1.6/10,0)*10</f>
        <v>3290</v>
      </c>
      <c r="Q452" s="228" t="str">
        <f t="shared" si="101"/>
        <v/>
      </c>
      <c r="R452" s="229" t="s">
        <v>913</v>
      </c>
      <c r="S452" s="230" t="s">
        <v>914</v>
      </c>
      <c r="T452" s="228" t="s">
        <v>45</v>
      </c>
      <c r="U452" s="537"/>
      <c r="V452" s="228">
        <f t="shared" si="102"/>
        <v>0</v>
      </c>
      <c r="W452" s="228">
        <f t="shared" si="103"/>
        <v>0</v>
      </c>
      <c r="X452" s="231"/>
      <c r="Y452" s="247" t="s">
        <v>970</v>
      </c>
      <c r="Z452" s="679"/>
      <c r="AA452" s="232" t="s">
        <v>50</v>
      </c>
      <c r="AB452" s="842"/>
      <c r="AC452" s="842"/>
    </row>
    <row r="453" spans="1:29" s="292" customFormat="1" ht="24" customHeight="1">
      <c r="A453" s="535">
        <v>3</v>
      </c>
      <c r="B453" s="248" t="s">
        <v>64</v>
      </c>
      <c r="C453" s="536" t="s">
        <v>912</v>
      </c>
      <c r="D453" s="219" t="s">
        <v>915</v>
      </c>
      <c r="E453" s="246">
        <v>1</v>
      </c>
      <c r="F453" s="221" t="str">
        <f t="shared" si="100"/>
        <v/>
      </c>
      <c r="G453" s="222"/>
      <c r="H453" s="223" t="s">
        <v>48</v>
      </c>
      <c r="I453" s="223">
        <v>0.29499999999999998</v>
      </c>
      <c r="J453" s="223">
        <v>12</v>
      </c>
      <c r="K453" s="223">
        <v>228</v>
      </c>
      <c r="L453" s="223">
        <v>1596</v>
      </c>
      <c r="M453" s="224">
        <v>1828.3333333333333</v>
      </c>
      <c r="N453" s="225">
        <v>365.66666666666669</v>
      </c>
      <c r="O453" s="226">
        <v>2194</v>
      </c>
      <c r="P453" s="397">
        <f>ROUND(O453*1.6/10,0)*10</f>
        <v>3510</v>
      </c>
      <c r="Q453" s="228" t="str">
        <f t="shared" si="101"/>
        <v/>
      </c>
      <c r="R453" s="229" t="s">
        <v>916</v>
      </c>
      <c r="S453" s="230" t="s">
        <v>917</v>
      </c>
      <c r="T453" s="228" t="s">
        <v>45</v>
      </c>
      <c r="U453" s="537"/>
      <c r="V453" s="228">
        <f t="shared" si="102"/>
        <v>0</v>
      </c>
      <c r="W453" s="228">
        <f t="shared" si="103"/>
        <v>0</v>
      </c>
      <c r="X453" s="231"/>
      <c r="Y453" s="247" t="s">
        <v>970</v>
      </c>
      <c r="Z453" s="679"/>
      <c r="AA453" s="232" t="s">
        <v>50</v>
      </c>
      <c r="AB453" s="842"/>
      <c r="AC453" s="842"/>
    </row>
    <row r="454" spans="1:29" s="292" customFormat="1" ht="24" customHeight="1">
      <c r="A454" s="535">
        <v>4</v>
      </c>
      <c r="B454" s="248" t="s">
        <v>922</v>
      </c>
      <c r="C454" s="538" t="s">
        <v>923</v>
      </c>
      <c r="D454" s="219" t="s">
        <v>1693</v>
      </c>
      <c r="E454" s="246">
        <v>1</v>
      </c>
      <c r="F454" s="221" t="str">
        <f t="shared" si="100"/>
        <v/>
      </c>
      <c r="G454" s="222"/>
      <c r="H454" s="223" t="s">
        <v>48</v>
      </c>
      <c r="I454" s="223">
        <v>1.677</v>
      </c>
      <c r="J454" s="223">
        <v>6</v>
      </c>
      <c r="K454" s="223">
        <v>72</v>
      </c>
      <c r="L454" s="223">
        <v>216</v>
      </c>
      <c r="M454" s="224">
        <v>2644.1666666666665</v>
      </c>
      <c r="N454" s="225">
        <v>528.83333333333337</v>
      </c>
      <c r="O454" s="226">
        <v>3173</v>
      </c>
      <c r="P454" s="397"/>
      <c r="Q454" s="228" t="str">
        <f t="shared" si="101"/>
        <v/>
      </c>
      <c r="R454" s="229" t="s">
        <v>924</v>
      </c>
      <c r="S454" s="230" t="s">
        <v>914</v>
      </c>
      <c r="T454" s="228" t="s">
        <v>45</v>
      </c>
      <c r="U454" s="537"/>
      <c r="V454" s="228">
        <f t="shared" si="102"/>
        <v>0</v>
      </c>
      <c r="W454" s="228">
        <f t="shared" si="103"/>
        <v>0</v>
      </c>
      <c r="X454" s="231"/>
      <c r="Y454" s="247" t="s">
        <v>970</v>
      </c>
      <c r="Z454" s="679"/>
      <c r="AA454" s="232" t="s">
        <v>46</v>
      </c>
      <c r="AB454" s="842"/>
      <c r="AC454" s="842"/>
    </row>
    <row r="455" spans="1:29" s="292" customFormat="1" ht="24" customHeight="1">
      <c r="A455" s="535">
        <v>5</v>
      </c>
      <c r="B455" s="248" t="s">
        <v>925</v>
      </c>
      <c r="C455" s="538"/>
      <c r="D455" s="219" t="s">
        <v>926</v>
      </c>
      <c r="E455" s="246">
        <v>1</v>
      </c>
      <c r="F455" s="221" t="str">
        <f t="shared" si="100"/>
        <v/>
      </c>
      <c r="G455" s="222"/>
      <c r="H455" s="223" t="s">
        <v>48</v>
      </c>
      <c r="I455" s="223">
        <v>0.51300000000000001</v>
      </c>
      <c r="J455" s="223">
        <v>6</v>
      </c>
      <c r="K455" s="223">
        <v>72</v>
      </c>
      <c r="L455" s="223">
        <v>792</v>
      </c>
      <c r="M455" s="224">
        <v>2148.3333333333335</v>
      </c>
      <c r="N455" s="225">
        <v>429.66666666666669</v>
      </c>
      <c r="O455" s="226">
        <v>2578</v>
      </c>
      <c r="P455" s="397"/>
      <c r="Q455" s="228" t="str">
        <f t="shared" si="101"/>
        <v/>
      </c>
      <c r="R455" s="229" t="s">
        <v>927</v>
      </c>
      <c r="S455" s="230" t="s">
        <v>917</v>
      </c>
      <c r="T455" s="228" t="s">
        <v>45</v>
      </c>
      <c r="U455" s="537"/>
      <c r="V455" s="228">
        <f t="shared" si="102"/>
        <v>0</v>
      </c>
      <c r="W455" s="228">
        <f t="shared" si="103"/>
        <v>0</v>
      </c>
      <c r="X455" s="231"/>
      <c r="Y455" s="247" t="s">
        <v>970</v>
      </c>
      <c r="Z455" s="679"/>
      <c r="AA455" s="232" t="s">
        <v>46</v>
      </c>
      <c r="AB455" s="842"/>
      <c r="AC455" s="842"/>
    </row>
    <row r="456" spans="1:29" s="292" customFormat="1" ht="36">
      <c r="A456" s="535">
        <v>6</v>
      </c>
      <c r="B456" s="280" t="s">
        <v>928</v>
      </c>
      <c r="C456" s="538" t="s">
        <v>929</v>
      </c>
      <c r="D456" s="219" t="s">
        <v>1694</v>
      </c>
      <c r="E456" s="328">
        <v>1</v>
      </c>
      <c r="F456" s="221" t="str">
        <f t="shared" si="100"/>
        <v/>
      </c>
      <c r="G456" s="222"/>
      <c r="H456" s="223" t="s">
        <v>47</v>
      </c>
      <c r="I456" s="223">
        <v>0.54800000000000004</v>
      </c>
      <c r="J456" s="223">
        <v>6</v>
      </c>
      <c r="K456" s="223">
        <v>144</v>
      </c>
      <c r="L456" s="223">
        <v>720</v>
      </c>
      <c r="M456" s="224">
        <v>2062.5</v>
      </c>
      <c r="N456" s="225">
        <v>412.5</v>
      </c>
      <c r="O456" s="226">
        <v>2475</v>
      </c>
      <c r="P456" s="397"/>
      <c r="Q456" s="228" t="str">
        <f t="shared" si="101"/>
        <v/>
      </c>
      <c r="R456" s="229" t="s">
        <v>930</v>
      </c>
      <c r="S456" s="230" t="s">
        <v>921</v>
      </c>
      <c r="T456" s="228" t="s">
        <v>45</v>
      </c>
      <c r="U456" s="537"/>
      <c r="V456" s="228">
        <f t="shared" si="102"/>
        <v>0</v>
      </c>
      <c r="W456" s="228">
        <f t="shared" si="103"/>
        <v>0</v>
      </c>
      <c r="X456" s="231"/>
      <c r="Y456" s="247" t="s">
        <v>970</v>
      </c>
      <c r="Z456" s="679"/>
      <c r="AA456" s="232" t="s">
        <v>46</v>
      </c>
      <c r="AB456" s="842"/>
      <c r="AC456" s="842"/>
    </row>
    <row r="457" spans="1:29" s="292" customFormat="1" ht="24" customHeight="1">
      <c r="A457" s="535">
        <v>7</v>
      </c>
      <c r="B457" s="322" t="s">
        <v>1680</v>
      </c>
      <c r="C457" s="538" t="s">
        <v>1802</v>
      </c>
      <c r="D457" s="219" t="s">
        <v>1681</v>
      </c>
      <c r="E457" s="246">
        <v>1</v>
      </c>
      <c r="F457" s="221" t="str">
        <f t="shared" si="100"/>
        <v/>
      </c>
      <c r="G457" s="222"/>
      <c r="H457" s="223" t="s">
        <v>47</v>
      </c>
      <c r="I457" s="223">
        <v>0.155</v>
      </c>
      <c r="J457" s="223">
        <v>6</v>
      </c>
      <c r="K457" s="223">
        <v>324</v>
      </c>
      <c r="L457" s="223">
        <v>2268</v>
      </c>
      <c r="M457" s="224">
        <v>1729.1666666666665</v>
      </c>
      <c r="N457" s="225">
        <v>345.83333333333337</v>
      </c>
      <c r="O457" s="226">
        <v>2075</v>
      </c>
      <c r="P457" s="397">
        <f>ROUND(O457*1.6/10,0)*10</f>
        <v>3320</v>
      </c>
      <c r="Q457" s="228" t="str">
        <f t="shared" si="101"/>
        <v/>
      </c>
      <c r="R457" s="229" t="s">
        <v>1682</v>
      </c>
      <c r="S457" s="230" t="s">
        <v>1683</v>
      </c>
      <c r="T457" s="228" t="s">
        <v>45</v>
      </c>
      <c r="U457" s="537"/>
      <c r="V457" s="228">
        <f t="shared" si="102"/>
        <v>0</v>
      </c>
      <c r="W457" s="228">
        <f t="shared" si="103"/>
        <v>0</v>
      </c>
      <c r="X457" s="231"/>
      <c r="Y457" s="247" t="s">
        <v>970</v>
      </c>
      <c r="Z457" s="679"/>
      <c r="AA457" s="232" t="s">
        <v>50</v>
      </c>
      <c r="AB457" s="842"/>
      <c r="AC457" s="842"/>
    </row>
    <row r="458" spans="1:29" s="292" customFormat="1" ht="36">
      <c r="A458" s="535">
        <v>8</v>
      </c>
      <c r="B458" s="248" t="s">
        <v>910</v>
      </c>
      <c r="C458" s="536" t="s">
        <v>1599</v>
      </c>
      <c r="D458" s="219" t="s">
        <v>1171</v>
      </c>
      <c r="E458" s="246">
        <v>1</v>
      </c>
      <c r="F458" s="221" t="str">
        <f t="shared" si="100"/>
        <v/>
      </c>
      <c r="G458" s="222"/>
      <c r="H458" s="223" t="s">
        <v>48</v>
      </c>
      <c r="I458" s="223">
        <v>0.17</v>
      </c>
      <c r="J458" s="223">
        <v>6</v>
      </c>
      <c r="K458" s="223">
        <v>330</v>
      </c>
      <c r="L458" s="223">
        <v>2640</v>
      </c>
      <c r="M458" s="224">
        <v>1729.1666666666665</v>
      </c>
      <c r="N458" s="225">
        <v>345.83333333333337</v>
      </c>
      <c r="O458" s="226">
        <v>2075</v>
      </c>
      <c r="P458" s="397">
        <f>ROUND(O458*1.6/10,0)*10</f>
        <v>3320</v>
      </c>
      <c r="Q458" s="228" t="str">
        <f t="shared" si="101"/>
        <v/>
      </c>
      <c r="R458" s="229" t="s">
        <v>1172</v>
      </c>
      <c r="S458" s="230" t="s">
        <v>911</v>
      </c>
      <c r="T458" s="228" t="s">
        <v>45</v>
      </c>
      <c r="U458" s="537"/>
      <c r="V458" s="228">
        <f t="shared" si="102"/>
        <v>0</v>
      </c>
      <c r="W458" s="228">
        <f t="shared" si="103"/>
        <v>0</v>
      </c>
      <c r="X458" s="231"/>
      <c r="Y458" s="247" t="s">
        <v>970</v>
      </c>
      <c r="Z458" s="679"/>
      <c r="AA458" s="232" t="s">
        <v>50</v>
      </c>
      <c r="AB458" s="842"/>
      <c r="AC458" s="842"/>
    </row>
    <row r="459" spans="1:29" s="797" customFormat="1" ht="24" customHeight="1">
      <c r="A459" s="793" t="s">
        <v>1739</v>
      </c>
      <c r="B459" s="794"/>
      <c r="C459" s="795"/>
      <c r="D459" s="795"/>
      <c r="E459" s="795"/>
      <c r="F459" s="795"/>
      <c r="G459" s="796"/>
      <c r="H459" s="795"/>
      <c r="I459" s="795"/>
      <c r="J459" s="795"/>
      <c r="K459" s="795"/>
      <c r="L459" s="795"/>
      <c r="M459" s="795"/>
      <c r="N459" s="795"/>
      <c r="O459" s="795"/>
      <c r="P459" s="795"/>
      <c r="Q459" s="795"/>
      <c r="R459" s="795"/>
      <c r="S459" s="795"/>
      <c r="T459" s="795"/>
      <c r="U459" s="795"/>
      <c r="V459" s="795"/>
      <c r="W459" s="795"/>
      <c r="X459" s="795"/>
      <c r="Y459" s="795"/>
      <c r="Z459" s="795"/>
      <c r="AA459" s="795"/>
      <c r="AB459" s="842"/>
      <c r="AC459" s="842"/>
    </row>
    <row r="460" spans="1:29" s="758" customFormat="1" ht="24" customHeight="1">
      <c r="A460" s="754" t="s">
        <v>1477</v>
      </c>
      <c r="B460" s="755"/>
      <c r="C460" s="756"/>
      <c r="D460" s="756"/>
      <c r="E460" s="756"/>
      <c r="F460" s="756"/>
      <c r="G460" s="757"/>
      <c r="H460" s="756"/>
      <c r="I460" s="756"/>
      <c r="J460" s="756"/>
      <c r="K460" s="756"/>
      <c r="L460" s="756"/>
      <c r="M460" s="756"/>
      <c r="N460" s="756"/>
      <c r="O460" s="756"/>
      <c r="P460" s="756"/>
      <c r="Q460" s="756"/>
      <c r="R460" s="756"/>
      <c r="S460" s="756"/>
      <c r="T460" s="756"/>
      <c r="U460" s="756"/>
      <c r="V460" s="756"/>
      <c r="W460" s="756"/>
      <c r="X460" s="756"/>
      <c r="Y460" s="756"/>
      <c r="Z460" s="756"/>
      <c r="AA460" s="756"/>
      <c r="AB460" s="842"/>
      <c r="AC460" s="842"/>
    </row>
    <row r="461" spans="1:29" s="292" customFormat="1" ht="24" customHeight="1">
      <c r="A461" s="535">
        <v>1</v>
      </c>
      <c r="B461" s="280" t="s">
        <v>1545</v>
      </c>
      <c r="C461" s="760" t="s">
        <v>1546</v>
      </c>
      <c r="D461" s="219" t="s">
        <v>1547</v>
      </c>
      <c r="E461" s="246">
        <v>1</v>
      </c>
      <c r="F461" s="221" t="str">
        <f t="shared" ref="F461:F471" si="104">IF(ISERROR(IF(G461/E461=0,"",G461/E461))=TRUE,"",IF(G461/E461=0,"",G461/E461))</f>
        <v/>
      </c>
      <c r="G461" s="222"/>
      <c r="H461" s="223" t="s">
        <v>47</v>
      </c>
      <c r="I461" s="223">
        <v>0.35</v>
      </c>
      <c r="J461" s="223">
        <v>12</v>
      </c>
      <c r="K461" s="223">
        <v>192</v>
      </c>
      <c r="L461" s="223">
        <v>1344</v>
      </c>
      <c r="M461" s="224">
        <v>1200.8333333333333</v>
      </c>
      <c r="N461" s="225">
        <v>240.16666666666666</v>
      </c>
      <c r="O461" s="226">
        <v>1441</v>
      </c>
      <c r="P461" s="397">
        <f>ROUND(O461*1.6/10,0)*10</f>
        <v>2310</v>
      </c>
      <c r="Q461" s="228" t="str">
        <f t="shared" ref="Q461:Q471" si="105">IF(ISERR(IF(O461*G461=0,"",O461*G461))=TRUE,"",IF(O461*G461=0,"",O461*G461))</f>
        <v/>
      </c>
      <c r="R461" s="229" t="s">
        <v>1548</v>
      </c>
      <c r="S461" s="230" t="s">
        <v>1549</v>
      </c>
      <c r="T461" s="228" t="s">
        <v>45</v>
      </c>
      <c r="U461" s="537"/>
      <c r="V461" s="228">
        <f t="shared" ref="V461:V471" si="106">IFERROR(G461*I461,"")</f>
        <v>0</v>
      </c>
      <c r="W461" s="228">
        <f t="shared" ref="W461:W471" si="107">IFERROR(G461/L461,"")</f>
        <v>0</v>
      </c>
      <c r="X461" s="231"/>
      <c r="Y461" s="247" t="s">
        <v>970</v>
      </c>
      <c r="Z461" s="679"/>
      <c r="AA461" s="232" t="s">
        <v>50</v>
      </c>
      <c r="AB461" s="842"/>
      <c r="AC461" s="842"/>
    </row>
    <row r="462" spans="1:29" s="292" customFormat="1" ht="24" customHeight="1">
      <c r="A462" s="535">
        <v>2</v>
      </c>
      <c r="B462" s="280" t="s">
        <v>1550</v>
      </c>
      <c r="C462" s="760" t="s">
        <v>1551</v>
      </c>
      <c r="D462" s="219" t="s">
        <v>1552</v>
      </c>
      <c r="E462" s="246">
        <v>1</v>
      </c>
      <c r="F462" s="221" t="str">
        <f t="shared" si="104"/>
        <v/>
      </c>
      <c r="G462" s="222"/>
      <c r="H462" s="223" t="s">
        <v>48</v>
      </c>
      <c r="I462" s="223">
        <v>0.35</v>
      </c>
      <c r="J462" s="223">
        <v>12</v>
      </c>
      <c r="K462" s="223">
        <v>192</v>
      </c>
      <c r="L462" s="223">
        <v>1344</v>
      </c>
      <c r="M462" s="224">
        <v>1200.8333333333333</v>
      </c>
      <c r="N462" s="225">
        <v>240.16666666666666</v>
      </c>
      <c r="O462" s="226">
        <v>1441</v>
      </c>
      <c r="P462" s="397">
        <f t="shared" ref="P462:P469" si="108">ROUND(O462*1.6/10,0)*10</f>
        <v>2310</v>
      </c>
      <c r="Q462" s="228" t="str">
        <f t="shared" si="105"/>
        <v/>
      </c>
      <c r="R462" s="229" t="s">
        <v>1553</v>
      </c>
      <c r="S462" s="230" t="s">
        <v>1554</v>
      </c>
      <c r="T462" s="228" t="s">
        <v>45</v>
      </c>
      <c r="U462" s="537"/>
      <c r="V462" s="228">
        <f t="shared" si="106"/>
        <v>0</v>
      </c>
      <c r="W462" s="228">
        <f t="shared" si="107"/>
        <v>0</v>
      </c>
      <c r="X462" s="231"/>
      <c r="Y462" s="247" t="s">
        <v>970</v>
      </c>
      <c r="Z462" s="679"/>
      <c r="AA462" s="232" t="s">
        <v>50</v>
      </c>
      <c r="AB462" s="842"/>
      <c r="AC462" s="842"/>
    </row>
    <row r="463" spans="1:29" s="292" customFormat="1" ht="24" customHeight="1">
      <c r="A463" s="535">
        <v>3</v>
      </c>
      <c r="B463" s="280" t="s">
        <v>1555</v>
      </c>
      <c r="C463" s="760" t="s">
        <v>1556</v>
      </c>
      <c r="D463" s="219" t="s">
        <v>1557</v>
      </c>
      <c r="E463" s="246">
        <v>1</v>
      </c>
      <c r="F463" s="221" t="str">
        <f t="shared" si="104"/>
        <v/>
      </c>
      <c r="G463" s="222"/>
      <c r="H463" s="223" t="s">
        <v>47</v>
      </c>
      <c r="I463" s="223">
        <v>0.29499999999999998</v>
      </c>
      <c r="J463" s="223">
        <v>12</v>
      </c>
      <c r="K463" s="223">
        <v>228</v>
      </c>
      <c r="L463" s="223">
        <v>1596</v>
      </c>
      <c r="M463" s="224">
        <v>1713.3333333333335</v>
      </c>
      <c r="N463" s="225">
        <v>342.66666666666663</v>
      </c>
      <c r="O463" s="226">
        <v>2056</v>
      </c>
      <c r="P463" s="397">
        <f t="shared" si="108"/>
        <v>3290</v>
      </c>
      <c r="Q463" s="228" t="str">
        <f t="shared" si="105"/>
        <v/>
      </c>
      <c r="R463" s="229" t="s">
        <v>1558</v>
      </c>
      <c r="S463" s="230" t="s">
        <v>1559</v>
      </c>
      <c r="T463" s="228" t="s">
        <v>45</v>
      </c>
      <c r="U463" s="537"/>
      <c r="V463" s="228">
        <f t="shared" si="106"/>
        <v>0</v>
      </c>
      <c r="W463" s="228">
        <f t="shared" si="107"/>
        <v>0</v>
      </c>
      <c r="X463" s="231"/>
      <c r="Y463" s="247" t="s">
        <v>970</v>
      </c>
      <c r="Z463" s="679"/>
      <c r="AA463" s="232" t="s">
        <v>50</v>
      </c>
      <c r="AB463" s="842"/>
      <c r="AC463" s="842"/>
    </row>
    <row r="464" spans="1:29" s="292" customFormat="1" ht="24" customHeight="1">
      <c r="A464" s="535">
        <v>4</v>
      </c>
      <c r="B464" s="280" t="s">
        <v>1560</v>
      </c>
      <c r="C464" s="760" t="s">
        <v>1561</v>
      </c>
      <c r="D464" s="219" t="s">
        <v>1562</v>
      </c>
      <c r="E464" s="246">
        <v>1</v>
      </c>
      <c r="F464" s="221" t="str">
        <f t="shared" si="104"/>
        <v/>
      </c>
      <c r="G464" s="222"/>
      <c r="H464" s="223" t="s">
        <v>48</v>
      </c>
      <c r="I464" s="223">
        <v>0.29499999999999998</v>
      </c>
      <c r="J464" s="223">
        <v>12</v>
      </c>
      <c r="K464" s="223">
        <v>228</v>
      </c>
      <c r="L464" s="223">
        <v>1596</v>
      </c>
      <c r="M464" s="224">
        <v>1713.3333333333335</v>
      </c>
      <c r="N464" s="225">
        <v>342.66666666666663</v>
      </c>
      <c r="O464" s="226">
        <v>2056</v>
      </c>
      <c r="P464" s="397">
        <f t="shared" si="108"/>
        <v>3290</v>
      </c>
      <c r="Q464" s="228" t="str">
        <f t="shared" si="105"/>
        <v/>
      </c>
      <c r="R464" s="229" t="s">
        <v>1563</v>
      </c>
      <c r="S464" s="230" t="s">
        <v>1564</v>
      </c>
      <c r="T464" s="228" t="s">
        <v>45</v>
      </c>
      <c r="U464" s="537"/>
      <c r="V464" s="228">
        <f t="shared" si="106"/>
        <v>0</v>
      </c>
      <c r="W464" s="228">
        <f t="shared" si="107"/>
        <v>0</v>
      </c>
      <c r="X464" s="231"/>
      <c r="Y464" s="247" t="s">
        <v>970</v>
      </c>
      <c r="Z464" s="679"/>
      <c r="AA464" s="232" t="s">
        <v>50</v>
      </c>
      <c r="AB464" s="842"/>
      <c r="AC464" s="842"/>
    </row>
    <row r="465" spans="1:29" s="292" customFormat="1" ht="24" customHeight="1">
      <c r="A465" s="535">
        <v>5</v>
      </c>
      <c r="B465" s="280" t="s">
        <v>1565</v>
      </c>
      <c r="C465" s="760" t="s">
        <v>1566</v>
      </c>
      <c r="D465" s="219" t="s">
        <v>1567</v>
      </c>
      <c r="E465" s="246">
        <v>1</v>
      </c>
      <c r="F465" s="221" t="str">
        <f t="shared" si="104"/>
        <v/>
      </c>
      <c r="G465" s="222"/>
      <c r="H465" s="223" t="s">
        <v>47</v>
      </c>
      <c r="I465" s="223">
        <v>0.27600000000000002</v>
      </c>
      <c r="J465" s="223">
        <v>6</v>
      </c>
      <c r="K465" s="223">
        <v>288</v>
      </c>
      <c r="L465" s="223">
        <v>1152</v>
      </c>
      <c r="M465" s="224">
        <v>1156.6666666666667</v>
      </c>
      <c r="N465" s="225">
        <v>231.33333333333331</v>
      </c>
      <c r="O465" s="226">
        <v>1388</v>
      </c>
      <c r="P465" s="397">
        <f t="shared" si="108"/>
        <v>2220</v>
      </c>
      <c r="Q465" s="228" t="str">
        <f t="shared" si="105"/>
        <v/>
      </c>
      <c r="R465" s="229" t="s">
        <v>1568</v>
      </c>
      <c r="S465" s="230" t="s">
        <v>1569</v>
      </c>
      <c r="T465" s="228" t="s">
        <v>49</v>
      </c>
      <c r="U465" s="537"/>
      <c r="V465" s="228">
        <f t="shared" si="106"/>
        <v>0</v>
      </c>
      <c r="W465" s="228">
        <f t="shared" si="107"/>
        <v>0</v>
      </c>
      <c r="X465" s="231"/>
      <c r="Y465" s="247" t="s">
        <v>970</v>
      </c>
      <c r="Z465" s="679"/>
      <c r="AA465" s="232" t="s">
        <v>50</v>
      </c>
      <c r="AB465" s="842"/>
      <c r="AC465" s="842"/>
    </row>
    <row r="466" spans="1:29" s="292" customFormat="1" ht="40.5">
      <c r="A466" s="535">
        <v>6</v>
      </c>
      <c r="B466" s="280" t="s">
        <v>1570</v>
      </c>
      <c r="C466" s="760" t="s">
        <v>1571</v>
      </c>
      <c r="D466" s="219" t="s">
        <v>1842</v>
      </c>
      <c r="E466" s="246">
        <v>1</v>
      </c>
      <c r="F466" s="221" t="str">
        <f t="shared" si="104"/>
        <v/>
      </c>
      <c r="G466" s="222"/>
      <c r="H466" s="223" t="s">
        <v>47</v>
      </c>
      <c r="I466" s="223">
        <v>0.28499999999999998</v>
      </c>
      <c r="J466" s="223">
        <v>12</v>
      </c>
      <c r="K466" s="223">
        <v>288</v>
      </c>
      <c r="L466" s="223">
        <v>1440</v>
      </c>
      <c r="M466" s="224">
        <v>1156.6666666666667</v>
      </c>
      <c r="N466" s="225">
        <v>231.33333333333331</v>
      </c>
      <c r="O466" s="226">
        <v>1388</v>
      </c>
      <c r="P466" s="397">
        <f t="shared" si="108"/>
        <v>2220</v>
      </c>
      <c r="Q466" s="228" t="str">
        <f t="shared" si="105"/>
        <v/>
      </c>
      <c r="R466" s="229" t="s">
        <v>1572</v>
      </c>
      <c r="S466" s="230" t="s">
        <v>1573</v>
      </c>
      <c r="T466" s="228" t="s">
        <v>45</v>
      </c>
      <c r="U466" s="537"/>
      <c r="V466" s="228">
        <f t="shared" si="106"/>
        <v>0</v>
      </c>
      <c r="W466" s="228">
        <f t="shared" si="107"/>
        <v>0</v>
      </c>
      <c r="X466" s="231"/>
      <c r="Y466" s="247" t="s">
        <v>970</v>
      </c>
      <c r="Z466" s="679"/>
      <c r="AA466" s="232" t="s">
        <v>50</v>
      </c>
      <c r="AB466" s="842"/>
      <c r="AC466" s="842"/>
    </row>
    <row r="467" spans="1:29" s="292" customFormat="1" ht="35.25">
      <c r="A467" s="535">
        <v>7</v>
      </c>
      <c r="B467" s="280" t="s">
        <v>1574</v>
      </c>
      <c r="C467" s="760" t="s">
        <v>1575</v>
      </c>
      <c r="D467" s="219" t="s">
        <v>1576</v>
      </c>
      <c r="E467" s="246">
        <v>1</v>
      </c>
      <c r="F467" s="221" t="str">
        <f t="shared" si="104"/>
        <v/>
      </c>
      <c r="G467" s="222"/>
      <c r="H467" s="223" t="s">
        <v>47</v>
      </c>
      <c r="I467" s="223">
        <v>0.23</v>
      </c>
      <c r="J467" s="223">
        <v>6</v>
      </c>
      <c r="K467" s="223">
        <v>324</v>
      </c>
      <c r="L467" s="223">
        <v>1620</v>
      </c>
      <c r="M467" s="224">
        <v>1156.6666666666667</v>
      </c>
      <c r="N467" s="225">
        <v>231.33333333333331</v>
      </c>
      <c r="O467" s="226">
        <v>1388</v>
      </c>
      <c r="P467" s="397">
        <f t="shared" si="108"/>
        <v>2220</v>
      </c>
      <c r="Q467" s="228" t="str">
        <f t="shared" si="105"/>
        <v/>
      </c>
      <c r="R467" s="229" t="s">
        <v>1577</v>
      </c>
      <c r="S467" s="230" t="s">
        <v>1573</v>
      </c>
      <c r="T467" s="228" t="s">
        <v>45</v>
      </c>
      <c r="U467" s="537"/>
      <c r="V467" s="228">
        <f t="shared" si="106"/>
        <v>0</v>
      </c>
      <c r="W467" s="228">
        <f t="shared" si="107"/>
        <v>0</v>
      </c>
      <c r="X467" s="231"/>
      <c r="Y467" s="247" t="s">
        <v>970</v>
      </c>
      <c r="Z467" s="679"/>
      <c r="AA467" s="232" t="s">
        <v>50</v>
      </c>
      <c r="AB467" s="842"/>
      <c r="AC467" s="842"/>
    </row>
    <row r="468" spans="1:29" s="292" customFormat="1" ht="40.5">
      <c r="A468" s="535">
        <v>8</v>
      </c>
      <c r="B468" s="280" t="s">
        <v>1578</v>
      </c>
      <c r="C468" s="760" t="s">
        <v>1579</v>
      </c>
      <c r="D468" s="219" t="s">
        <v>1580</v>
      </c>
      <c r="E468" s="246">
        <v>1</v>
      </c>
      <c r="F468" s="221" t="str">
        <f t="shared" si="104"/>
        <v/>
      </c>
      <c r="G468" s="222"/>
      <c r="H468" s="223" t="s">
        <v>44</v>
      </c>
      <c r="I468" s="223">
        <v>0.13</v>
      </c>
      <c r="J468" s="223">
        <v>6</v>
      </c>
      <c r="K468" s="223">
        <v>360</v>
      </c>
      <c r="L468" s="223">
        <v>1800</v>
      </c>
      <c r="M468" s="224">
        <v>1156.6666666666667</v>
      </c>
      <c r="N468" s="225">
        <v>231.33333333333331</v>
      </c>
      <c r="O468" s="226">
        <v>1388</v>
      </c>
      <c r="P468" s="397">
        <f>ROUND(O468*1.6/10,0)*10</f>
        <v>2220</v>
      </c>
      <c r="Q468" s="228" t="str">
        <f t="shared" si="105"/>
        <v/>
      </c>
      <c r="R468" s="229" t="s">
        <v>1581</v>
      </c>
      <c r="S468" s="230" t="s">
        <v>1582</v>
      </c>
      <c r="T468" s="228" t="s">
        <v>49</v>
      </c>
      <c r="U468" s="537"/>
      <c r="V468" s="228">
        <f t="shared" si="106"/>
        <v>0</v>
      </c>
      <c r="W468" s="228">
        <f t="shared" si="107"/>
        <v>0</v>
      </c>
      <c r="X468" s="231"/>
      <c r="Y468" s="247" t="s">
        <v>970</v>
      </c>
      <c r="Z468" s="679"/>
      <c r="AA468" s="232" t="s">
        <v>50</v>
      </c>
      <c r="AB468" s="842"/>
      <c r="AC468" s="842"/>
    </row>
    <row r="469" spans="1:29" s="292" customFormat="1" ht="35.25">
      <c r="A469" s="535">
        <v>9</v>
      </c>
      <c r="B469" s="280" t="s">
        <v>1583</v>
      </c>
      <c r="C469" s="760" t="s">
        <v>1584</v>
      </c>
      <c r="D469" s="219" t="s">
        <v>1585</v>
      </c>
      <c r="E469" s="246">
        <v>1</v>
      </c>
      <c r="F469" s="221" t="str">
        <f t="shared" si="104"/>
        <v/>
      </c>
      <c r="G469" s="222"/>
      <c r="H469" s="223" t="s">
        <v>44</v>
      </c>
      <c r="I469" s="223">
        <v>0.20799999999999999</v>
      </c>
      <c r="J469" s="223">
        <v>6</v>
      </c>
      <c r="K469" s="223">
        <v>324</v>
      </c>
      <c r="L469" s="223">
        <v>1620</v>
      </c>
      <c r="M469" s="224">
        <v>1156.6666666666667</v>
      </c>
      <c r="N469" s="225">
        <v>231.33333333333331</v>
      </c>
      <c r="O469" s="226">
        <v>1388</v>
      </c>
      <c r="P469" s="397">
        <f t="shared" si="108"/>
        <v>2220</v>
      </c>
      <c r="Q469" s="228" t="str">
        <f t="shared" si="105"/>
        <v/>
      </c>
      <c r="R469" s="229" t="s">
        <v>1586</v>
      </c>
      <c r="S469" s="230" t="s">
        <v>1587</v>
      </c>
      <c r="T469" s="228" t="s">
        <v>45</v>
      </c>
      <c r="U469" s="537"/>
      <c r="V469" s="228">
        <f t="shared" si="106"/>
        <v>0</v>
      </c>
      <c r="W469" s="228">
        <f t="shared" si="107"/>
        <v>0</v>
      </c>
      <c r="X469" s="231"/>
      <c r="Y469" s="247" t="s">
        <v>970</v>
      </c>
      <c r="Z469" s="679"/>
      <c r="AA469" s="232" t="s">
        <v>50</v>
      </c>
      <c r="AB469" s="842"/>
      <c r="AC469" s="842"/>
    </row>
    <row r="470" spans="1:29" s="292" customFormat="1" ht="35.25">
      <c r="A470" s="535">
        <v>10</v>
      </c>
      <c r="B470" s="280" t="s">
        <v>1588</v>
      </c>
      <c r="C470" s="760" t="s">
        <v>1551</v>
      </c>
      <c r="D470" s="219" t="s">
        <v>1589</v>
      </c>
      <c r="E470" s="246">
        <v>1</v>
      </c>
      <c r="F470" s="221" t="str">
        <f t="shared" si="104"/>
        <v/>
      </c>
      <c r="G470" s="222"/>
      <c r="H470" s="223" t="s">
        <v>48</v>
      </c>
      <c r="I470" s="223">
        <v>1.58</v>
      </c>
      <c r="J470" s="223">
        <v>6</v>
      </c>
      <c r="K470" s="223">
        <v>72</v>
      </c>
      <c r="L470" s="223">
        <v>216</v>
      </c>
      <c r="M470" s="224">
        <v>2478.3333333333335</v>
      </c>
      <c r="N470" s="225">
        <v>495.66666666666669</v>
      </c>
      <c r="O470" s="226">
        <v>2974</v>
      </c>
      <c r="P470" s="397"/>
      <c r="Q470" s="228" t="str">
        <f t="shared" si="105"/>
        <v/>
      </c>
      <c r="R470" s="229" t="s">
        <v>1590</v>
      </c>
      <c r="S470" s="230" t="s">
        <v>1554</v>
      </c>
      <c r="T470" s="228" t="s">
        <v>45</v>
      </c>
      <c r="U470" s="537"/>
      <c r="V470" s="228">
        <f t="shared" si="106"/>
        <v>0</v>
      </c>
      <c r="W470" s="228">
        <f t="shared" si="107"/>
        <v>0</v>
      </c>
      <c r="X470" s="231"/>
      <c r="Y470" s="247" t="s">
        <v>970</v>
      </c>
      <c r="Z470" s="679"/>
      <c r="AA470" s="232" t="s">
        <v>46</v>
      </c>
      <c r="AB470" s="842"/>
      <c r="AC470" s="842"/>
    </row>
    <row r="471" spans="1:29" s="292" customFormat="1" ht="24" customHeight="1">
      <c r="A471" s="535">
        <v>11</v>
      </c>
      <c r="B471" s="280" t="s">
        <v>1591</v>
      </c>
      <c r="C471" s="760" t="s">
        <v>1561</v>
      </c>
      <c r="D471" s="219" t="s">
        <v>1592</v>
      </c>
      <c r="E471" s="246">
        <v>1</v>
      </c>
      <c r="F471" s="221" t="str">
        <f t="shared" si="104"/>
        <v/>
      </c>
      <c r="G471" s="222"/>
      <c r="H471" s="223" t="s">
        <v>44</v>
      </c>
      <c r="I471" s="223">
        <v>0.51300000000000001</v>
      </c>
      <c r="J471" s="223">
        <v>6</v>
      </c>
      <c r="K471" s="223">
        <v>72</v>
      </c>
      <c r="L471" s="223">
        <v>792</v>
      </c>
      <c r="M471" s="224">
        <v>2038.3333333333335</v>
      </c>
      <c r="N471" s="225">
        <v>407.66666666666663</v>
      </c>
      <c r="O471" s="226">
        <v>2446</v>
      </c>
      <c r="P471" s="397"/>
      <c r="Q471" s="228" t="str">
        <f t="shared" si="105"/>
        <v/>
      </c>
      <c r="R471" s="229" t="s">
        <v>1593</v>
      </c>
      <c r="S471" s="230" t="s">
        <v>1564</v>
      </c>
      <c r="T471" s="228" t="s">
        <v>45</v>
      </c>
      <c r="U471" s="537"/>
      <c r="V471" s="228">
        <f t="shared" si="106"/>
        <v>0</v>
      </c>
      <c r="W471" s="228">
        <f t="shared" si="107"/>
        <v>0</v>
      </c>
      <c r="X471" s="231"/>
      <c r="Y471" s="247" t="s">
        <v>970</v>
      </c>
      <c r="Z471" s="679"/>
      <c r="AA471" s="232" t="s">
        <v>46</v>
      </c>
      <c r="AB471" s="842"/>
      <c r="AC471" s="842"/>
    </row>
    <row r="472" spans="1:29" s="802" customFormat="1" ht="24" customHeight="1">
      <c r="A472" s="798" t="s">
        <v>1594</v>
      </c>
      <c r="B472" s="799"/>
      <c r="C472" s="800"/>
      <c r="D472" s="800"/>
      <c r="E472" s="800"/>
      <c r="F472" s="800"/>
      <c r="G472" s="801"/>
      <c r="H472" s="800"/>
      <c r="I472" s="800"/>
      <c r="J472" s="800"/>
      <c r="K472" s="800"/>
      <c r="L472" s="800"/>
      <c r="M472" s="800"/>
      <c r="N472" s="800"/>
      <c r="O472" s="800"/>
      <c r="P472" s="800"/>
      <c r="Q472" s="800"/>
      <c r="R472" s="800"/>
      <c r="S472" s="800"/>
      <c r="T472" s="800"/>
      <c r="U472" s="800"/>
      <c r="V472" s="800"/>
      <c r="W472" s="800"/>
      <c r="X472" s="800"/>
      <c r="Y472" s="800"/>
      <c r="Z472" s="800"/>
      <c r="AA472" s="800"/>
      <c r="AB472" s="842"/>
      <c r="AC472" s="842"/>
    </row>
    <row r="473" spans="1:29" s="712" customFormat="1" ht="24" customHeight="1">
      <c r="A473" s="708" t="s">
        <v>1220</v>
      </c>
      <c r="B473" s="709"/>
      <c r="C473" s="710"/>
      <c r="D473" s="710"/>
      <c r="E473" s="710"/>
      <c r="F473" s="710"/>
      <c r="G473" s="711"/>
      <c r="H473" s="710"/>
      <c r="I473" s="710"/>
      <c r="J473" s="710"/>
      <c r="K473" s="710"/>
      <c r="L473" s="710"/>
      <c r="M473" s="710"/>
      <c r="N473" s="710"/>
      <c r="O473" s="710"/>
      <c r="P473" s="710"/>
      <c r="Q473" s="710"/>
      <c r="R473" s="710"/>
      <c r="S473" s="710"/>
      <c r="T473" s="710"/>
      <c r="U473" s="710"/>
      <c r="V473" s="710"/>
      <c r="W473" s="710"/>
      <c r="X473" s="710"/>
      <c r="Y473" s="710"/>
      <c r="Z473" s="710"/>
      <c r="AA473" s="710"/>
      <c r="AB473" s="842"/>
      <c r="AC473" s="842"/>
    </row>
    <row r="474" spans="1:29" s="292" customFormat="1" ht="24" customHeight="1">
      <c r="A474" s="535">
        <v>1</v>
      </c>
      <c r="B474" s="280" t="s">
        <v>1221</v>
      </c>
      <c r="C474" s="760" t="s">
        <v>1222</v>
      </c>
      <c r="D474" s="219" t="s">
        <v>1223</v>
      </c>
      <c r="E474" s="246">
        <v>1</v>
      </c>
      <c r="F474" s="221" t="str">
        <f t="shared" ref="F474:F490" si="109">IF(ISERROR(IF(G474/E474=0,"",G474/E474))=TRUE,"",IF(G474/E474=0,"",G474/E474))</f>
        <v/>
      </c>
      <c r="G474" s="222"/>
      <c r="H474" s="223" t="s">
        <v>48</v>
      </c>
      <c r="I474" s="223">
        <v>0.35</v>
      </c>
      <c r="J474" s="223">
        <v>12</v>
      </c>
      <c r="K474" s="223">
        <v>192</v>
      </c>
      <c r="L474" s="223">
        <v>1344</v>
      </c>
      <c r="M474" s="224">
        <v>1200.8333333333333</v>
      </c>
      <c r="N474" s="225">
        <v>240.16666666666666</v>
      </c>
      <c r="O474" s="226">
        <v>1441</v>
      </c>
      <c r="P474" s="397">
        <f>ROUND(O474*1.6/10,0)*10</f>
        <v>2310</v>
      </c>
      <c r="Q474" s="228" t="str">
        <f t="shared" ref="Q474:Q490" si="110">IF(ISERR(IF(O474*G474=0,"",O474*G474))=TRUE,"",IF(O474*G474=0,"",O474*G474))</f>
        <v/>
      </c>
      <c r="R474" s="229" t="s">
        <v>1224</v>
      </c>
      <c r="S474" s="230" t="s">
        <v>1225</v>
      </c>
      <c r="T474" s="228" t="s">
        <v>45</v>
      </c>
      <c r="U474" s="537"/>
      <c r="V474" s="228">
        <f t="shared" ref="V474:V490" si="111">IFERROR(G474*I474,"")</f>
        <v>0</v>
      </c>
      <c r="W474" s="228">
        <f t="shared" ref="W474:W490" si="112">IFERROR(G474/L474,"")</f>
        <v>0</v>
      </c>
      <c r="X474" s="231"/>
      <c r="Y474" s="247" t="s">
        <v>970</v>
      </c>
      <c r="Z474" s="679"/>
      <c r="AA474" s="232" t="s">
        <v>50</v>
      </c>
      <c r="AB474" s="842"/>
      <c r="AC474" s="842"/>
    </row>
    <row r="475" spans="1:29" s="292" customFormat="1" ht="24" customHeight="1">
      <c r="A475" s="535">
        <v>2</v>
      </c>
      <c r="B475" s="280" t="s">
        <v>1226</v>
      </c>
      <c r="C475" s="760" t="s">
        <v>1222</v>
      </c>
      <c r="D475" s="219" t="s">
        <v>1227</v>
      </c>
      <c r="E475" s="246">
        <v>1</v>
      </c>
      <c r="F475" s="221" t="str">
        <f t="shared" si="109"/>
        <v/>
      </c>
      <c r="G475" s="222"/>
      <c r="H475" s="223" t="s">
        <v>47</v>
      </c>
      <c r="I475" s="223">
        <v>0.54800000000000004</v>
      </c>
      <c r="J475" s="223">
        <v>6</v>
      </c>
      <c r="K475" s="223">
        <v>144</v>
      </c>
      <c r="L475" s="223">
        <v>720</v>
      </c>
      <c r="M475" s="224">
        <v>1597.5</v>
      </c>
      <c r="N475" s="225">
        <v>319.5</v>
      </c>
      <c r="O475" s="226">
        <v>1917</v>
      </c>
      <c r="P475" s="397">
        <f>ROUND(O475*1.6/10,0)*10</f>
        <v>3070</v>
      </c>
      <c r="Q475" s="228" t="str">
        <f t="shared" si="110"/>
        <v/>
      </c>
      <c r="R475" s="229" t="s">
        <v>1228</v>
      </c>
      <c r="S475" s="230" t="s">
        <v>1225</v>
      </c>
      <c r="T475" s="228" t="s">
        <v>45</v>
      </c>
      <c r="U475" s="537"/>
      <c r="V475" s="228">
        <f t="shared" si="111"/>
        <v>0</v>
      </c>
      <c r="W475" s="228">
        <f t="shared" si="112"/>
        <v>0</v>
      </c>
      <c r="X475" s="231"/>
      <c r="Y475" s="247" t="s">
        <v>970</v>
      </c>
      <c r="Z475" s="679"/>
      <c r="AA475" s="232" t="s">
        <v>50</v>
      </c>
      <c r="AB475" s="842"/>
      <c r="AC475" s="842"/>
    </row>
    <row r="476" spans="1:29" s="292" customFormat="1" ht="35.25">
      <c r="A476" s="535">
        <v>3</v>
      </c>
      <c r="B476" s="280" t="s">
        <v>1229</v>
      </c>
      <c r="C476" s="760" t="s">
        <v>1222</v>
      </c>
      <c r="D476" s="219" t="s">
        <v>1230</v>
      </c>
      <c r="E476" s="246">
        <v>1</v>
      </c>
      <c r="F476" s="221" t="str">
        <f t="shared" si="109"/>
        <v/>
      </c>
      <c r="G476" s="222"/>
      <c r="H476" s="223" t="s">
        <v>47</v>
      </c>
      <c r="I476" s="223">
        <v>1.58</v>
      </c>
      <c r="J476" s="223">
        <v>6</v>
      </c>
      <c r="K476" s="223">
        <v>72</v>
      </c>
      <c r="L476" s="223">
        <v>216</v>
      </c>
      <c r="M476" s="224">
        <v>2478.3333333333335</v>
      </c>
      <c r="N476" s="225">
        <v>495.66666666666669</v>
      </c>
      <c r="O476" s="226">
        <v>2974</v>
      </c>
      <c r="P476" s="397"/>
      <c r="Q476" s="228" t="str">
        <f t="shared" si="110"/>
        <v/>
      </c>
      <c r="R476" s="229" t="s">
        <v>1231</v>
      </c>
      <c r="S476" s="230" t="s">
        <v>1225</v>
      </c>
      <c r="T476" s="228" t="s">
        <v>45</v>
      </c>
      <c r="U476" s="537"/>
      <c r="V476" s="228">
        <f t="shared" si="111"/>
        <v>0</v>
      </c>
      <c r="W476" s="228">
        <f t="shared" si="112"/>
        <v>0</v>
      </c>
      <c r="X476" s="231"/>
      <c r="Y476" s="247" t="s">
        <v>970</v>
      </c>
      <c r="Z476" s="679"/>
      <c r="AA476" s="232" t="s">
        <v>46</v>
      </c>
      <c r="AB476" s="842"/>
      <c r="AC476" s="842"/>
    </row>
    <row r="477" spans="1:29" s="292" customFormat="1" ht="40.5">
      <c r="A477" s="535">
        <v>4</v>
      </c>
      <c r="B477" s="280" t="s">
        <v>1232</v>
      </c>
      <c r="C477" s="761" t="s">
        <v>1595</v>
      </c>
      <c r="D477" s="219" t="s">
        <v>1233</v>
      </c>
      <c r="E477" s="246">
        <v>1</v>
      </c>
      <c r="F477" s="221" t="str">
        <f t="shared" si="109"/>
        <v/>
      </c>
      <c r="G477" s="222"/>
      <c r="H477" s="223" t="s">
        <v>47</v>
      </c>
      <c r="I477" s="223">
        <v>0.29499999999999998</v>
      </c>
      <c r="J477" s="223">
        <v>12</v>
      </c>
      <c r="K477" s="223">
        <v>228</v>
      </c>
      <c r="L477" s="223">
        <v>1596</v>
      </c>
      <c r="M477" s="224">
        <v>1713.3333333333335</v>
      </c>
      <c r="N477" s="225">
        <v>342.66666666666663</v>
      </c>
      <c r="O477" s="226">
        <v>2056</v>
      </c>
      <c r="P477" s="397">
        <f>ROUND(O477*1.6/10,0)*10</f>
        <v>3290</v>
      </c>
      <c r="Q477" s="228" t="str">
        <f t="shared" si="110"/>
        <v/>
      </c>
      <c r="R477" s="229" t="s">
        <v>1234</v>
      </c>
      <c r="S477" s="230" t="s">
        <v>1235</v>
      </c>
      <c r="T477" s="228" t="s">
        <v>45</v>
      </c>
      <c r="U477" s="537"/>
      <c r="V477" s="228">
        <f t="shared" si="111"/>
        <v>0</v>
      </c>
      <c r="W477" s="228">
        <f t="shared" si="112"/>
        <v>0</v>
      </c>
      <c r="X477" s="231"/>
      <c r="Y477" s="247" t="s">
        <v>970</v>
      </c>
      <c r="Z477" s="679"/>
      <c r="AA477" s="232" t="s">
        <v>50</v>
      </c>
      <c r="AB477" s="842"/>
      <c r="AC477" s="842"/>
    </row>
    <row r="478" spans="1:29" s="292" customFormat="1" ht="40.5">
      <c r="A478" s="535">
        <v>5</v>
      </c>
      <c r="B478" s="280" t="s">
        <v>1236</v>
      </c>
      <c r="C478" s="761" t="s">
        <v>1595</v>
      </c>
      <c r="D478" s="219" t="s">
        <v>1237</v>
      </c>
      <c r="E478" s="246">
        <v>1</v>
      </c>
      <c r="F478" s="221" t="str">
        <f t="shared" si="109"/>
        <v/>
      </c>
      <c r="G478" s="222"/>
      <c r="H478" s="223" t="s">
        <v>44</v>
      </c>
      <c r="I478" s="223">
        <v>0.51300000000000001</v>
      </c>
      <c r="J478" s="223">
        <v>6</v>
      </c>
      <c r="K478" s="223">
        <v>72</v>
      </c>
      <c r="L478" s="223">
        <v>792</v>
      </c>
      <c r="M478" s="224">
        <v>2038.3333333333335</v>
      </c>
      <c r="N478" s="225">
        <v>407.66666666666663</v>
      </c>
      <c r="O478" s="226">
        <v>2446</v>
      </c>
      <c r="P478" s="397"/>
      <c r="Q478" s="228" t="str">
        <f t="shared" si="110"/>
        <v/>
      </c>
      <c r="R478" s="229" t="s">
        <v>1238</v>
      </c>
      <c r="S478" s="230" t="s">
        <v>1235</v>
      </c>
      <c r="T478" s="228" t="s">
        <v>45</v>
      </c>
      <c r="U478" s="537"/>
      <c r="V478" s="228">
        <f t="shared" si="111"/>
        <v>0</v>
      </c>
      <c r="W478" s="228">
        <f t="shared" si="112"/>
        <v>0</v>
      </c>
      <c r="X478" s="231"/>
      <c r="Y478" s="247" t="s">
        <v>970</v>
      </c>
      <c r="Z478" s="679"/>
      <c r="AA478" s="232" t="s">
        <v>46</v>
      </c>
      <c r="AB478" s="842"/>
      <c r="AC478" s="842"/>
    </row>
    <row r="479" spans="1:29" s="292" customFormat="1" ht="35.25">
      <c r="A479" s="535">
        <v>6</v>
      </c>
      <c r="B479" s="280" t="s">
        <v>1239</v>
      </c>
      <c r="C479" s="760" t="s">
        <v>1240</v>
      </c>
      <c r="D479" s="219" t="s">
        <v>1241</v>
      </c>
      <c r="E479" s="246">
        <v>1</v>
      </c>
      <c r="F479" s="221" t="str">
        <f t="shared" si="109"/>
        <v/>
      </c>
      <c r="G479" s="222"/>
      <c r="H479" s="223" t="s">
        <v>48</v>
      </c>
      <c r="I479" s="223">
        <v>0.35</v>
      </c>
      <c r="J479" s="223">
        <v>12</v>
      </c>
      <c r="K479" s="223">
        <v>192</v>
      </c>
      <c r="L479" s="223">
        <v>1344</v>
      </c>
      <c r="M479" s="224">
        <v>1200.8333333333333</v>
      </c>
      <c r="N479" s="225">
        <v>240.16666666666666</v>
      </c>
      <c r="O479" s="226">
        <v>1441</v>
      </c>
      <c r="P479" s="397">
        <f>ROUND(O479*1.6/10,0)*10</f>
        <v>2310</v>
      </c>
      <c r="Q479" s="228" t="str">
        <f t="shared" si="110"/>
        <v/>
      </c>
      <c r="R479" s="229" t="s">
        <v>1242</v>
      </c>
      <c r="S479" s="230" t="s">
        <v>1243</v>
      </c>
      <c r="T479" s="228" t="s">
        <v>45</v>
      </c>
      <c r="U479" s="537"/>
      <c r="V479" s="228">
        <f t="shared" si="111"/>
        <v>0</v>
      </c>
      <c r="W479" s="228">
        <f t="shared" si="112"/>
        <v>0</v>
      </c>
      <c r="X479" s="231"/>
      <c r="Y479" s="247" t="s">
        <v>970</v>
      </c>
      <c r="Z479" s="679"/>
      <c r="AA479" s="232" t="s">
        <v>50</v>
      </c>
      <c r="AB479" s="842"/>
      <c r="AC479" s="842"/>
    </row>
    <row r="480" spans="1:29" s="292" customFormat="1" ht="35.25">
      <c r="A480" s="535">
        <v>7</v>
      </c>
      <c r="B480" s="280" t="s">
        <v>1244</v>
      </c>
      <c r="C480" s="760" t="s">
        <v>1240</v>
      </c>
      <c r="D480" s="219" t="s">
        <v>1245</v>
      </c>
      <c r="E480" s="246">
        <v>1</v>
      </c>
      <c r="F480" s="221" t="str">
        <f t="shared" si="109"/>
        <v/>
      </c>
      <c r="G480" s="222"/>
      <c r="H480" s="223" t="s">
        <v>47</v>
      </c>
      <c r="I480" s="223">
        <v>0.54800000000000004</v>
      </c>
      <c r="J480" s="223">
        <v>6</v>
      </c>
      <c r="K480" s="223">
        <v>144</v>
      </c>
      <c r="L480" s="223">
        <v>720</v>
      </c>
      <c r="M480" s="224">
        <v>1597.5</v>
      </c>
      <c r="N480" s="225">
        <v>319.5</v>
      </c>
      <c r="O480" s="226">
        <v>1917</v>
      </c>
      <c r="P480" s="397">
        <f>ROUND(O480*1.6/10,0)*10</f>
        <v>3070</v>
      </c>
      <c r="Q480" s="228" t="str">
        <f t="shared" si="110"/>
        <v/>
      </c>
      <c r="R480" s="229" t="s">
        <v>1246</v>
      </c>
      <c r="S480" s="230" t="s">
        <v>1243</v>
      </c>
      <c r="T480" s="228" t="s">
        <v>45</v>
      </c>
      <c r="U480" s="537"/>
      <c r="V480" s="228">
        <f t="shared" si="111"/>
        <v>0</v>
      </c>
      <c r="W480" s="228">
        <f t="shared" si="112"/>
        <v>0</v>
      </c>
      <c r="X480" s="231"/>
      <c r="Y480" s="247" t="s">
        <v>970</v>
      </c>
      <c r="Z480" s="679"/>
      <c r="AA480" s="232" t="s">
        <v>50</v>
      </c>
      <c r="AB480" s="842"/>
      <c r="AC480" s="842"/>
    </row>
    <row r="481" spans="1:29" s="292" customFormat="1" ht="35.25">
      <c r="A481" s="535">
        <v>8</v>
      </c>
      <c r="B481" s="280" t="s">
        <v>1247</v>
      </c>
      <c r="C481" s="760" t="s">
        <v>1240</v>
      </c>
      <c r="D481" s="219" t="s">
        <v>1248</v>
      </c>
      <c r="E481" s="246">
        <v>1</v>
      </c>
      <c r="F481" s="221" t="str">
        <f t="shared" si="109"/>
        <v/>
      </c>
      <c r="G481" s="222"/>
      <c r="H481" s="223" t="s">
        <v>47</v>
      </c>
      <c r="I481" s="223">
        <v>1.6619999999999999</v>
      </c>
      <c r="J481" s="223">
        <v>6</v>
      </c>
      <c r="K481" s="223">
        <v>72</v>
      </c>
      <c r="L481" s="223">
        <v>216</v>
      </c>
      <c r="M481" s="224">
        <v>2478.3333333333335</v>
      </c>
      <c r="N481" s="225">
        <v>495.66666666666669</v>
      </c>
      <c r="O481" s="226">
        <v>2974</v>
      </c>
      <c r="P481" s="397"/>
      <c r="Q481" s="228" t="str">
        <f t="shared" si="110"/>
        <v/>
      </c>
      <c r="R481" s="229" t="s">
        <v>1249</v>
      </c>
      <c r="S481" s="230" t="s">
        <v>1243</v>
      </c>
      <c r="T481" s="228" t="s">
        <v>45</v>
      </c>
      <c r="U481" s="537"/>
      <c r="V481" s="228">
        <f t="shared" si="111"/>
        <v>0</v>
      </c>
      <c r="W481" s="228">
        <f t="shared" si="112"/>
        <v>0</v>
      </c>
      <c r="X481" s="231"/>
      <c r="Y481" s="247" t="s">
        <v>970</v>
      </c>
      <c r="Z481" s="679"/>
      <c r="AA481" s="232" t="s">
        <v>46</v>
      </c>
      <c r="AB481" s="842"/>
      <c r="AC481" s="842"/>
    </row>
    <row r="482" spans="1:29" s="292" customFormat="1" ht="40.5">
      <c r="A482" s="535">
        <v>9</v>
      </c>
      <c r="B482" s="280" t="s">
        <v>1250</v>
      </c>
      <c r="C482" s="761" t="s">
        <v>1596</v>
      </c>
      <c r="D482" s="219" t="s">
        <v>1251</v>
      </c>
      <c r="E482" s="246">
        <v>1</v>
      </c>
      <c r="F482" s="221" t="str">
        <f t="shared" si="109"/>
        <v/>
      </c>
      <c r="G482" s="222"/>
      <c r="H482" s="223" t="s">
        <v>47</v>
      </c>
      <c r="I482" s="223">
        <v>0.23</v>
      </c>
      <c r="J482" s="223">
        <v>6</v>
      </c>
      <c r="K482" s="223">
        <v>324</v>
      </c>
      <c r="L482" s="223">
        <v>1620</v>
      </c>
      <c r="M482" s="224">
        <v>1156.6666666666667</v>
      </c>
      <c r="N482" s="225">
        <v>231.33333333333331</v>
      </c>
      <c r="O482" s="226">
        <v>1388</v>
      </c>
      <c r="P482" s="397">
        <f>ROUND(O482*1.6/10,0)*10</f>
        <v>2220</v>
      </c>
      <c r="Q482" s="228" t="str">
        <f t="shared" si="110"/>
        <v/>
      </c>
      <c r="R482" s="229" t="s">
        <v>1252</v>
      </c>
      <c r="S482" s="230" t="s">
        <v>1253</v>
      </c>
      <c r="T482" s="228" t="s">
        <v>45</v>
      </c>
      <c r="U482" s="537"/>
      <c r="V482" s="228">
        <f t="shared" si="111"/>
        <v>0</v>
      </c>
      <c r="W482" s="228">
        <f t="shared" si="112"/>
        <v>0</v>
      </c>
      <c r="X482" s="231"/>
      <c r="Y482" s="247" t="s">
        <v>970</v>
      </c>
      <c r="Z482" s="679"/>
      <c r="AA482" s="232" t="s">
        <v>50</v>
      </c>
      <c r="AB482" s="842"/>
      <c r="AC482" s="842"/>
    </row>
    <row r="483" spans="1:29" s="292" customFormat="1" ht="35.25">
      <c r="A483" s="535">
        <v>10</v>
      </c>
      <c r="B483" s="280" t="s">
        <v>1254</v>
      </c>
      <c r="C483" s="760" t="s">
        <v>1255</v>
      </c>
      <c r="D483" s="219" t="s">
        <v>1256</v>
      </c>
      <c r="E483" s="246">
        <v>1</v>
      </c>
      <c r="F483" s="221" t="str">
        <f t="shared" si="109"/>
        <v/>
      </c>
      <c r="G483" s="222"/>
      <c r="H483" s="223" t="s">
        <v>47</v>
      </c>
      <c r="I483" s="223">
        <v>0.35</v>
      </c>
      <c r="J483" s="223">
        <v>12</v>
      </c>
      <c r="K483" s="223">
        <v>192</v>
      </c>
      <c r="L483" s="223">
        <v>1344</v>
      </c>
      <c r="M483" s="224">
        <v>1200.8333333333333</v>
      </c>
      <c r="N483" s="225">
        <v>240.16666666666666</v>
      </c>
      <c r="O483" s="226">
        <v>1441</v>
      </c>
      <c r="P483" s="397">
        <f>ROUND(O483*1.6/10,0)*10</f>
        <v>2310</v>
      </c>
      <c r="Q483" s="228" t="str">
        <f t="shared" si="110"/>
        <v/>
      </c>
      <c r="R483" s="229" t="s">
        <v>1257</v>
      </c>
      <c r="S483" s="230" t="s">
        <v>1225</v>
      </c>
      <c r="T483" s="228" t="s">
        <v>45</v>
      </c>
      <c r="U483" s="537"/>
      <c r="V483" s="228">
        <f t="shared" si="111"/>
        <v>0</v>
      </c>
      <c r="W483" s="228">
        <f t="shared" si="112"/>
        <v>0</v>
      </c>
      <c r="X483" s="231"/>
      <c r="Y483" s="247" t="s">
        <v>970</v>
      </c>
      <c r="Z483" s="679"/>
      <c r="AA483" s="232" t="s">
        <v>50</v>
      </c>
      <c r="AB483" s="842"/>
      <c r="AC483" s="842"/>
    </row>
    <row r="484" spans="1:29" s="292" customFormat="1" ht="35.25">
      <c r="A484" s="535">
        <v>11</v>
      </c>
      <c r="B484" s="280" t="s">
        <v>1258</v>
      </c>
      <c r="C484" s="760" t="s">
        <v>1255</v>
      </c>
      <c r="D484" s="219" t="s">
        <v>1259</v>
      </c>
      <c r="E484" s="246">
        <v>1</v>
      </c>
      <c r="F484" s="221" t="str">
        <f t="shared" si="109"/>
        <v/>
      </c>
      <c r="G484" s="222"/>
      <c r="H484" s="223" t="s">
        <v>47</v>
      </c>
      <c r="I484" s="223">
        <v>1.58</v>
      </c>
      <c r="J484" s="223">
        <v>6</v>
      </c>
      <c r="K484" s="223">
        <v>72</v>
      </c>
      <c r="L484" s="223">
        <v>216</v>
      </c>
      <c r="M484" s="224">
        <v>2478.3333333333335</v>
      </c>
      <c r="N484" s="225">
        <v>495.66666666666669</v>
      </c>
      <c r="O484" s="226">
        <v>2974</v>
      </c>
      <c r="P484" s="397"/>
      <c r="Q484" s="228" t="str">
        <f t="shared" si="110"/>
        <v/>
      </c>
      <c r="R484" s="229" t="s">
        <v>1260</v>
      </c>
      <c r="S484" s="230" t="s">
        <v>1225</v>
      </c>
      <c r="T484" s="228" t="s">
        <v>45</v>
      </c>
      <c r="U484" s="537"/>
      <c r="V484" s="228">
        <f t="shared" si="111"/>
        <v>0</v>
      </c>
      <c r="W484" s="228">
        <f t="shared" si="112"/>
        <v>0</v>
      </c>
      <c r="X484" s="231"/>
      <c r="Y484" s="247" t="s">
        <v>970</v>
      </c>
      <c r="Z484" s="679"/>
      <c r="AA484" s="232" t="s">
        <v>46</v>
      </c>
      <c r="AB484" s="842"/>
      <c r="AC484" s="842"/>
    </row>
    <row r="485" spans="1:29" s="292" customFormat="1" ht="40.5">
      <c r="A485" s="535">
        <v>12</v>
      </c>
      <c r="B485" s="280" t="s">
        <v>1261</v>
      </c>
      <c r="C485" s="760" t="s">
        <v>1262</v>
      </c>
      <c r="D485" s="219" t="s">
        <v>1263</v>
      </c>
      <c r="E485" s="246">
        <v>1</v>
      </c>
      <c r="F485" s="221" t="str">
        <f t="shared" si="109"/>
        <v/>
      </c>
      <c r="G485" s="222"/>
      <c r="H485" s="223" t="s">
        <v>44</v>
      </c>
      <c r="I485" s="223">
        <v>0.35</v>
      </c>
      <c r="J485" s="223">
        <v>12</v>
      </c>
      <c r="K485" s="223">
        <v>192</v>
      </c>
      <c r="L485" s="223">
        <v>1344</v>
      </c>
      <c r="M485" s="224">
        <v>1200.8333333333333</v>
      </c>
      <c r="N485" s="225">
        <v>240.16666666666666</v>
      </c>
      <c r="O485" s="226">
        <v>1441</v>
      </c>
      <c r="P485" s="397">
        <f>ROUND(O485*1.6/10,0)*10</f>
        <v>2310</v>
      </c>
      <c r="Q485" s="228" t="str">
        <f t="shared" si="110"/>
        <v/>
      </c>
      <c r="R485" s="229" t="s">
        <v>1264</v>
      </c>
      <c r="S485" s="230" t="s">
        <v>1225</v>
      </c>
      <c r="T485" s="228" t="s">
        <v>45</v>
      </c>
      <c r="U485" s="537"/>
      <c r="V485" s="228">
        <f t="shared" si="111"/>
        <v>0</v>
      </c>
      <c r="W485" s="228">
        <f t="shared" si="112"/>
        <v>0</v>
      </c>
      <c r="X485" s="231"/>
      <c r="Y485" s="247" t="s">
        <v>970</v>
      </c>
      <c r="Z485" s="679"/>
      <c r="AA485" s="232" t="s">
        <v>50</v>
      </c>
      <c r="AB485" s="842"/>
      <c r="AC485" s="842"/>
    </row>
    <row r="486" spans="1:29" s="292" customFormat="1" ht="40.5">
      <c r="A486" s="535">
        <v>13</v>
      </c>
      <c r="B486" s="280" t="s">
        <v>1265</v>
      </c>
      <c r="C486" s="760" t="s">
        <v>1262</v>
      </c>
      <c r="D486" s="219" t="s">
        <v>1266</v>
      </c>
      <c r="E486" s="246">
        <v>1</v>
      </c>
      <c r="F486" s="221" t="str">
        <f t="shared" si="109"/>
        <v/>
      </c>
      <c r="G486" s="222"/>
      <c r="H486" s="223" t="s">
        <v>44</v>
      </c>
      <c r="I486" s="223">
        <v>1.58</v>
      </c>
      <c r="J486" s="223">
        <v>6</v>
      </c>
      <c r="K486" s="223">
        <v>72</v>
      </c>
      <c r="L486" s="223">
        <v>216</v>
      </c>
      <c r="M486" s="224">
        <v>2478.3333333333335</v>
      </c>
      <c r="N486" s="225">
        <v>495.66666666666669</v>
      </c>
      <c r="O486" s="226">
        <v>2974</v>
      </c>
      <c r="P486" s="397"/>
      <c r="Q486" s="228" t="str">
        <f t="shared" si="110"/>
        <v/>
      </c>
      <c r="R486" s="229" t="s">
        <v>1267</v>
      </c>
      <c r="S486" s="230" t="s">
        <v>1225</v>
      </c>
      <c r="T486" s="228" t="s">
        <v>45</v>
      </c>
      <c r="U486" s="537"/>
      <c r="V486" s="228">
        <f t="shared" si="111"/>
        <v>0</v>
      </c>
      <c r="W486" s="228">
        <f t="shared" si="112"/>
        <v>0</v>
      </c>
      <c r="X486" s="231"/>
      <c r="Y486" s="247" t="s">
        <v>970</v>
      </c>
      <c r="Z486" s="679"/>
      <c r="AA486" s="232" t="s">
        <v>46</v>
      </c>
      <c r="AB486" s="842"/>
      <c r="AC486" s="842"/>
    </row>
    <row r="487" spans="1:29" s="292" customFormat="1" ht="40.5">
      <c r="A487" s="535">
        <v>14</v>
      </c>
      <c r="B487" s="280" t="s">
        <v>1268</v>
      </c>
      <c r="C487" s="760" t="s">
        <v>1262</v>
      </c>
      <c r="D487" s="219" t="s">
        <v>1269</v>
      </c>
      <c r="E487" s="246">
        <v>1</v>
      </c>
      <c r="F487" s="221" t="str">
        <f t="shared" si="109"/>
        <v/>
      </c>
      <c r="G487" s="222"/>
      <c r="H487" s="223" t="s">
        <v>48</v>
      </c>
      <c r="I487" s="223">
        <v>0.30099999999999999</v>
      </c>
      <c r="J487" s="223">
        <v>6</v>
      </c>
      <c r="K487" s="223">
        <v>324</v>
      </c>
      <c r="L487" s="223">
        <v>1620</v>
      </c>
      <c r="M487" s="224">
        <v>2699.1666666666665</v>
      </c>
      <c r="N487" s="225">
        <v>539.83333333333337</v>
      </c>
      <c r="O487" s="226">
        <v>3239</v>
      </c>
      <c r="P487" s="397">
        <f>ROUND(O487*1.6/10,0)*10</f>
        <v>5180</v>
      </c>
      <c r="Q487" s="228" t="str">
        <f t="shared" si="110"/>
        <v/>
      </c>
      <c r="R487" s="229" t="s">
        <v>1270</v>
      </c>
      <c r="S487" s="230" t="s">
        <v>1271</v>
      </c>
      <c r="T487" s="228" t="s">
        <v>45</v>
      </c>
      <c r="U487" s="537"/>
      <c r="V487" s="228">
        <f t="shared" si="111"/>
        <v>0</v>
      </c>
      <c r="W487" s="228">
        <f t="shared" si="112"/>
        <v>0</v>
      </c>
      <c r="X487" s="231"/>
      <c r="Y487" s="247" t="s">
        <v>970</v>
      </c>
      <c r="Z487" s="679"/>
      <c r="AA487" s="232" t="s">
        <v>50</v>
      </c>
      <c r="AB487" s="842"/>
      <c r="AC487" s="842"/>
    </row>
    <row r="488" spans="1:29" s="292" customFormat="1" ht="35.25">
      <c r="A488" s="535">
        <v>15</v>
      </c>
      <c r="B488" s="280" t="s">
        <v>1272</v>
      </c>
      <c r="C488" s="760" t="s">
        <v>1273</v>
      </c>
      <c r="D488" s="219" t="s">
        <v>1274</v>
      </c>
      <c r="E488" s="246">
        <v>1</v>
      </c>
      <c r="F488" s="221" t="str">
        <f t="shared" si="109"/>
        <v/>
      </c>
      <c r="G488" s="222"/>
      <c r="H488" s="223" t="s">
        <v>47</v>
      </c>
      <c r="I488" s="223">
        <v>0.30099999999999999</v>
      </c>
      <c r="J488" s="223">
        <v>6</v>
      </c>
      <c r="K488" s="223">
        <v>324</v>
      </c>
      <c r="L488" s="223">
        <v>1620</v>
      </c>
      <c r="M488" s="224">
        <v>2699.1666666666665</v>
      </c>
      <c r="N488" s="225">
        <v>539.83333333333337</v>
      </c>
      <c r="O488" s="226">
        <v>3239</v>
      </c>
      <c r="P488" s="397">
        <f>ROUND(O488*1.6/10,0)*10</f>
        <v>5180</v>
      </c>
      <c r="Q488" s="228" t="str">
        <f t="shared" si="110"/>
        <v/>
      </c>
      <c r="R488" s="229" t="s">
        <v>1275</v>
      </c>
      <c r="S488" s="230" t="s">
        <v>1271</v>
      </c>
      <c r="T488" s="228" t="s">
        <v>45</v>
      </c>
      <c r="U488" s="537"/>
      <c r="V488" s="228">
        <f t="shared" si="111"/>
        <v>0</v>
      </c>
      <c r="W488" s="228">
        <f t="shared" si="112"/>
        <v>0</v>
      </c>
      <c r="X488" s="231"/>
      <c r="Y488" s="247" t="s">
        <v>970</v>
      </c>
      <c r="Z488" s="679"/>
      <c r="AA488" s="232" t="s">
        <v>50</v>
      </c>
      <c r="AB488" s="842"/>
      <c r="AC488" s="842"/>
    </row>
    <row r="489" spans="1:29" s="292" customFormat="1" ht="35.25">
      <c r="A489" s="535">
        <v>16</v>
      </c>
      <c r="B489" s="280" t="s">
        <v>1276</v>
      </c>
      <c r="C489" s="760" t="s">
        <v>1597</v>
      </c>
      <c r="D489" s="219" t="s">
        <v>1277</v>
      </c>
      <c r="E489" s="246">
        <v>1</v>
      </c>
      <c r="F489" s="221" t="str">
        <f t="shared" si="109"/>
        <v/>
      </c>
      <c r="G489" s="222"/>
      <c r="H489" s="223" t="s">
        <v>48</v>
      </c>
      <c r="I489" s="223">
        <v>0.24399999999999999</v>
      </c>
      <c r="J489" s="223">
        <v>6</v>
      </c>
      <c r="K489" s="223">
        <v>144</v>
      </c>
      <c r="L489" s="223">
        <v>1008</v>
      </c>
      <c r="M489" s="224">
        <v>2699.1666666666665</v>
      </c>
      <c r="N489" s="225">
        <v>539.83333333333337</v>
      </c>
      <c r="O489" s="226">
        <v>3239</v>
      </c>
      <c r="P489" s="397">
        <f>ROUND(O489*1.6/10,0)*10</f>
        <v>5180</v>
      </c>
      <c r="Q489" s="228" t="str">
        <f t="shared" si="110"/>
        <v/>
      </c>
      <c r="R489" s="229" t="s">
        <v>1278</v>
      </c>
      <c r="S489" s="230" t="s">
        <v>1056</v>
      </c>
      <c r="T489" s="228" t="s">
        <v>45</v>
      </c>
      <c r="U489" s="537"/>
      <c r="V489" s="228">
        <f t="shared" si="111"/>
        <v>0</v>
      </c>
      <c r="W489" s="228">
        <f t="shared" si="112"/>
        <v>0</v>
      </c>
      <c r="X489" s="231"/>
      <c r="Y489" s="247" t="s">
        <v>970</v>
      </c>
      <c r="Z489" s="679"/>
      <c r="AA489" s="232" t="s">
        <v>50</v>
      </c>
      <c r="AB489" s="842"/>
      <c r="AC489" s="842"/>
    </row>
    <row r="490" spans="1:29" s="292" customFormat="1" ht="24" customHeight="1">
      <c r="A490" s="535">
        <v>17</v>
      </c>
      <c r="B490" s="280" t="s">
        <v>1279</v>
      </c>
      <c r="C490" s="760" t="s">
        <v>1598</v>
      </c>
      <c r="D490" s="219" t="s">
        <v>1280</v>
      </c>
      <c r="E490" s="246">
        <v>1</v>
      </c>
      <c r="F490" s="221" t="str">
        <f t="shared" si="109"/>
        <v/>
      </c>
      <c r="G490" s="222"/>
      <c r="H490" s="223" t="s">
        <v>48</v>
      </c>
      <c r="I490" s="223">
        <v>0.88</v>
      </c>
      <c r="J490" s="223">
        <v>4</v>
      </c>
      <c r="K490" s="223">
        <v>28</v>
      </c>
      <c r="L490" s="223">
        <v>280</v>
      </c>
      <c r="M490" s="224">
        <v>6929.1666666666661</v>
      </c>
      <c r="N490" s="225">
        <v>1385.8333333333335</v>
      </c>
      <c r="O490" s="226">
        <v>8315</v>
      </c>
      <c r="P490" s="397">
        <f>ROUND(O490*1.6/10,0)*10</f>
        <v>13300</v>
      </c>
      <c r="Q490" s="228" t="str">
        <f t="shared" si="110"/>
        <v/>
      </c>
      <c r="R490" s="229" t="s">
        <v>1281</v>
      </c>
      <c r="S490" s="230" t="s">
        <v>1056</v>
      </c>
      <c r="T490" s="228" t="s">
        <v>45</v>
      </c>
      <c r="U490" s="537"/>
      <c r="V490" s="228">
        <f t="shared" si="111"/>
        <v>0</v>
      </c>
      <c r="W490" s="228">
        <f t="shared" si="112"/>
        <v>0</v>
      </c>
      <c r="X490" s="231"/>
      <c r="Y490" s="247" t="s">
        <v>970</v>
      </c>
      <c r="Z490" s="679"/>
      <c r="AA490" s="232" t="s">
        <v>50</v>
      </c>
      <c r="AB490" s="842"/>
      <c r="AC490" s="842"/>
    </row>
    <row r="491" spans="1:29" s="544" customFormat="1" ht="24" customHeight="1">
      <c r="A491" s="539" t="s">
        <v>931</v>
      </c>
      <c r="B491" s="540"/>
      <c r="C491" s="541"/>
      <c r="D491" s="540"/>
      <c r="E491" s="542"/>
      <c r="F491" s="540"/>
      <c r="G491" s="543"/>
      <c r="H491" s="540"/>
      <c r="I491" s="540"/>
      <c r="J491" s="540"/>
      <c r="K491" s="540"/>
      <c r="L491" s="540"/>
      <c r="M491" s="540"/>
      <c r="N491" s="540"/>
      <c r="O491" s="540"/>
      <c r="P491" s="540"/>
      <c r="Q491" s="540"/>
      <c r="R491" s="540"/>
      <c r="S491" s="540"/>
      <c r="T491" s="540"/>
      <c r="U491" s="540"/>
      <c r="V491" s="540"/>
      <c r="W491" s="540"/>
      <c r="X491" s="540"/>
      <c r="Y491" s="540"/>
      <c r="Z491" s="540"/>
      <c r="AA491" s="540"/>
      <c r="AB491" s="842"/>
      <c r="AC491" s="842"/>
    </row>
    <row r="492" spans="1:29" s="292" customFormat="1" ht="24" customHeight="1">
      <c r="A492" s="535">
        <v>1</v>
      </c>
      <c r="B492" s="280" t="s">
        <v>932</v>
      </c>
      <c r="C492" s="536" t="s">
        <v>912</v>
      </c>
      <c r="D492" s="219" t="s">
        <v>1143</v>
      </c>
      <c r="E492" s="328">
        <v>1</v>
      </c>
      <c r="F492" s="221" t="str">
        <f t="shared" ref="F492:F501" si="113">IF(ISERROR(IF(G492/E492=0,"",G492/E492))=TRUE,"",IF(G492/E492=0,"",G492/E492))</f>
        <v/>
      </c>
      <c r="G492" s="222"/>
      <c r="H492" s="223" t="s">
        <v>48</v>
      </c>
      <c r="I492" s="223">
        <v>0.35</v>
      </c>
      <c r="J492" s="223">
        <v>12</v>
      </c>
      <c r="K492" s="223">
        <v>192</v>
      </c>
      <c r="L492" s="223">
        <v>1344</v>
      </c>
      <c r="M492" s="224">
        <v>925</v>
      </c>
      <c r="N492" s="225">
        <v>185</v>
      </c>
      <c r="O492" s="226">
        <v>1110</v>
      </c>
      <c r="P492" s="397">
        <f>ROUND(O492*1.6/10,0)*10</f>
        <v>1780</v>
      </c>
      <c r="Q492" s="228" t="str">
        <f t="shared" ref="Q492:Q501" si="114">IF(ISERR(IF(O492*G492=0,"",O492*G492))=TRUE,"",IF(O492*G492=0,"",O492*G492))</f>
        <v/>
      </c>
      <c r="R492" s="229" t="s">
        <v>933</v>
      </c>
      <c r="S492" s="230" t="s">
        <v>934</v>
      </c>
      <c r="T492" s="228" t="s">
        <v>45</v>
      </c>
      <c r="U492" s="537"/>
      <c r="V492" s="228">
        <f t="shared" ref="V492:V501" si="115">IFERROR(G492*I492,"")</f>
        <v>0</v>
      </c>
      <c r="W492" s="228">
        <f t="shared" ref="W492:W501" si="116">IFERROR(G492/L492,"")</f>
        <v>0</v>
      </c>
      <c r="X492" s="231"/>
      <c r="Y492" s="247" t="s">
        <v>970</v>
      </c>
      <c r="Z492" s="679"/>
      <c r="AA492" s="232" t="s">
        <v>50</v>
      </c>
      <c r="AB492" s="842"/>
      <c r="AC492" s="842"/>
    </row>
    <row r="493" spans="1:29" s="292" customFormat="1" ht="24" customHeight="1">
      <c r="A493" s="535">
        <v>2</v>
      </c>
      <c r="B493" s="280" t="s">
        <v>935</v>
      </c>
      <c r="C493" s="535"/>
      <c r="D493" s="219" t="s">
        <v>936</v>
      </c>
      <c r="E493" s="545">
        <v>1</v>
      </c>
      <c r="F493" s="221" t="str">
        <f t="shared" si="113"/>
        <v/>
      </c>
      <c r="G493" s="222"/>
      <c r="H493" s="223" t="s">
        <v>48</v>
      </c>
      <c r="I493" s="223">
        <v>0.23</v>
      </c>
      <c r="J493" s="223">
        <v>6</v>
      </c>
      <c r="K493" s="223">
        <v>324</v>
      </c>
      <c r="L493" s="223">
        <v>1620</v>
      </c>
      <c r="M493" s="224">
        <v>1024.1666666666667</v>
      </c>
      <c r="N493" s="225">
        <v>204.83333333333334</v>
      </c>
      <c r="O493" s="226">
        <v>1229</v>
      </c>
      <c r="P493" s="397">
        <f>ROUND(O493*1.6/10,0)*10</f>
        <v>1970</v>
      </c>
      <c r="Q493" s="228" t="str">
        <f t="shared" si="114"/>
        <v/>
      </c>
      <c r="R493" s="229" t="s">
        <v>937</v>
      </c>
      <c r="S493" s="230" t="s">
        <v>938</v>
      </c>
      <c r="T493" s="228" t="s">
        <v>45</v>
      </c>
      <c r="U493" s="537"/>
      <c r="V493" s="228">
        <f t="shared" si="115"/>
        <v>0</v>
      </c>
      <c r="W493" s="228">
        <f t="shared" si="116"/>
        <v>0</v>
      </c>
      <c r="X493" s="231"/>
      <c r="Y493" s="247" t="s">
        <v>970</v>
      </c>
      <c r="Z493" s="679"/>
      <c r="AA493" s="232" t="s">
        <v>50</v>
      </c>
      <c r="AB493" s="842"/>
      <c r="AC493" s="842"/>
    </row>
    <row r="494" spans="1:29" s="292" customFormat="1" ht="24" customHeight="1">
      <c r="A494" s="535">
        <v>3</v>
      </c>
      <c r="B494" s="280" t="s">
        <v>939</v>
      </c>
      <c r="C494" s="536" t="s">
        <v>51</v>
      </c>
      <c r="D494" s="219" t="s">
        <v>940</v>
      </c>
      <c r="E494" s="545">
        <v>1</v>
      </c>
      <c r="F494" s="221" t="str">
        <f t="shared" si="113"/>
        <v/>
      </c>
      <c r="G494" s="222"/>
      <c r="H494" s="223" t="s">
        <v>48</v>
      </c>
      <c r="I494" s="223">
        <v>0.29499999999999998</v>
      </c>
      <c r="J494" s="223">
        <v>12</v>
      </c>
      <c r="K494" s="223">
        <v>228</v>
      </c>
      <c r="L494" s="223">
        <v>1596</v>
      </c>
      <c r="M494" s="224">
        <v>1465</v>
      </c>
      <c r="N494" s="225">
        <v>293</v>
      </c>
      <c r="O494" s="226">
        <v>1758</v>
      </c>
      <c r="P494" s="397">
        <f>ROUND(O494*1.6/10,0)*10</f>
        <v>2810</v>
      </c>
      <c r="Q494" s="228" t="str">
        <f t="shared" si="114"/>
        <v/>
      </c>
      <c r="R494" s="229" t="s">
        <v>941</v>
      </c>
      <c r="S494" s="230" t="s">
        <v>942</v>
      </c>
      <c r="T494" s="228" t="s">
        <v>45</v>
      </c>
      <c r="U494" s="537"/>
      <c r="V494" s="228">
        <f t="shared" si="115"/>
        <v>0</v>
      </c>
      <c r="W494" s="228">
        <f t="shared" si="116"/>
        <v>0</v>
      </c>
      <c r="X494" s="231"/>
      <c r="Y494" s="247" t="s">
        <v>970</v>
      </c>
      <c r="Z494" s="679"/>
      <c r="AA494" s="232" t="s">
        <v>50</v>
      </c>
      <c r="AB494" s="842"/>
      <c r="AC494" s="842"/>
    </row>
    <row r="495" spans="1:29" s="292" customFormat="1" ht="24" customHeight="1">
      <c r="A495" s="535">
        <v>4</v>
      </c>
      <c r="B495" s="248" t="s">
        <v>55</v>
      </c>
      <c r="C495" s="536" t="s">
        <v>912</v>
      </c>
      <c r="D495" s="219" t="s">
        <v>943</v>
      </c>
      <c r="E495" s="545">
        <v>1</v>
      </c>
      <c r="F495" s="221" t="str">
        <f t="shared" si="113"/>
        <v/>
      </c>
      <c r="G495" s="222"/>
      <c r="H495" s="223" t="s">
        <v>48</v>
      </c>
      <c r="I495" s="223">
        <v>0.29499999999999998</v>
      </c>
      <c r="J495" s="223">
        <v>12</v>
      </c>
      <c r="K495" s="223">
        <v>228</v>
      </c>
      <c r="L495" s="223">
        <v>1596</v>
      </c>
      <c r="M495" s="224">
        <v>1465</v>
      </c>
      <c r="N495" s="225">
        <v>293</v>
      </c>
      <c r="O495" s="226">
        <v>1758</v>
      </c>
      <c r="P495" s="397">
        <f>ROUND(O495*1.6/10,0)*10</f>
        <v>2810</v>
      </c>
      <c r="Q495" s="228" t="str">
        <f t="shared" si="114"/>
        <v/>
      </c>
      <c r="R495" s="229" t="s">
        <v>944</v>
      </c>
      <c r="S495" s="230" t="s">
        <v>945</v>
      </c>
      <c r="T495" s="228" t="s">
        <v>45</v>
      </c>
      <c r="U495" s="537"/>
      <c r="V495" s="228">
        <f t="shared" si="115"/>
        <v>0</v>
      </c>
      <c r="W495" s="228">
        <f t="shared" si="116"/>
        <v>0</v>
      </c>
      <c r="X495" s="231"/>
      <c r="Y495" s="247" t="s">
        <v>970</v>
      </c>
      <c r="Z495" s="679"/>
      <c r="AA495" s="232" t="s">
        <v>50</v>
      </c>
      <c r="AB495" s="842"/>
      <c r="AC495" s="842"/>
    </row>
    <row r="496" spans="1:29" s="292" customFormat="1" ht="24" customHeight="1">
      <c r="A496" s="535">
        <v>5</v>
      </c>
      <c r="B496" s="248" t="s">
        <v>57</v>
      </c>
      <c r="C496" s="545" t="s">
        <v>946</v>
      </c>
      <c r="D496" s="219" t="s">
        <v>947</v>
      </c>
      <c r="E496" s="545">
        <v>1</v>
      </c>
      <c r="F496" s="221" t="str">
        <f t="shared" si="113"/>
        <v/>
      </c>
      <c r="G496" s="222"/>
      <c r="H496" s="223" t="s">
        <v>48</v>
      </c>
      <c r="I496" s="223">
        <v>0.28499999999999998</v>
      </c>
      <c r="J496" s="223">
        <v>18</v>
      </c>
      <c r="K496" s="223">
        <v>306</v>
      </c>
      <c r="L496" s="223">
        <v>1836</v>
      </c>
      <c r="M496" s="224">
        <v>1431.6666666666667</v>
      </c>
      <c r="N496" s="225">
        <v>286.33333333333331</v>
      </c>
      <c r="O496" s="226">
        <v>1718</v>
      </c>
      <c r="P496" s="397">
        <f>ROUND(O496*1.6/10,0)*10</f>
        <v>2750</v>
      </c>
      <c r="Q496" s="228" t="str">
        <f t="shared" si="114"/>
        <v/>
      </c>
      <c r="R496" s="229" t="s">
        <v>948</v>
      </c>
      <c r="S496" s="230" t="s">
        <v>949</v>
      </c>
      <c r="T496" s="228" t="s">
        <v>45</v>
      </c>
      <c r="U496" s="537"/>
      <c r="V496" s="228">
        <f t="shared" si="115"/>
        <v>0</v>
      </c>
      <c r="W496" s="228">
        <f t="shared" si="116"/>
        <v>0</v>
      </c>
      <c r="X496" s="231"/>
      <c r="Y496" s="247" t="s">
        <v>970</v>
      </c>
      <c r="Z496" s="679"/>
      <c r="AA496" s="232" t="s">
        <v>50</v>
      </c>
      <c r="AB496" s="842"/>
      <c r="AC496" s="842"/>
    </row>
    <row r="497" spans="1:29" s="292" customFormat="1" ht="24" customHeight="1">
      <c r="A497" s="535">
        <v>6</v>
      </c>
      <c r="B497" s="248" t="s">
        <v>950</v>
      </c>
      <c r="C497" s="535"/>
      <c r="D497" s="219" t="s">
        <v>1144</v>
      </c>
      <c r="E497" s="545">
        <v>1</v>
      </c>
      <c r="F497" s="221" t="str">
        <f t="shared" si="113"/>
        <v/>
      </c>
      <c r="G497" s="222"/>
      <c r="H497" s="223" t="s">
        <v>48</v>
      </c>
      <c r="I497" s="223">
        <v>1.58</v>
      </c>
      <c r="J497" s="223">
        <v>6</v>
      </c>
      <c r="K497" s="223">
        <v>72</v>
      </c>
      <c r="L497" s="223">
        <v>216</v>
      </c>
      <c r="M497" s="224">
        <v>2060</v>
      </c>
      <c r="N497" s="225">
        <v>412</v>
      </c>
      <c r="O497" s="226">
        <v>2472</v>
      </c>
      <c r="P497" s="397"/>
      <c r="Q497" s="228" t="str">
        <f t="shared" si="114"/>
        <v/>
      </c>
      <c r="R497" s="229" t="s">
        <v>951</v>
      </c>
      <c r="S497" s="230" t="s">
        <v>934</v>
      </c>
      <c r="T497" s="228" t="s">
        <v>45</v>
      </c>
      <c r="U497" s="537"/>
      <c r="V497" s="228">
        <f t="shared" si="115"/>
        <v>0</v>
      </c>
      <c r="W497" s="228">
        <f t="shared" si="116"/>
        <v>0</v>
      </c>
      <c r="X497" s="231"/>
      <c r="Y497" s="247" t="s">
        <v>1740</v>
      </c>
      <c r="Z497" s="679"/>
      <c r="AA497" s="232" t="s">
        <v>46</v>
      </c>
      <c r="AB497" s="842"/>
      <c r="AC497" s="842"/>
    </row>
    <row r="498" spans="1:29" s="292" customFormat="1" ht="24" customHeight="1">
      <c r="A498" s="535">
        <v>8</v>
      </c>
      <c r="B498" s="248" t="s">
        <v>952</v>
      </c>
      <c r="C498" s="538" t="s">
        <v>1684</v>
      </c>
      <c r="D498" s="219" t="s">
        <v>1145</v>
      </c>
      <c r="E498" s="545">
        <v>1</v>
      </c>
      <c r="F498" s="221" t="str">
        <f t="shared" si="113"/>
        <v/>
      </c>
      <c r="G498" s="222"/>
      <c r="H498" s="223" t="s">
        <v>48</v>
      </c>
      <c r="I498" s="223">
        <v>0.54800000000000004</v>
      </c>
      <c r="J498" s="223">
        <v>6</v>
      </c>
      <c r="K498" s="223">
        <v>144</v>
      </c>
      <c r="L498" s="223">
        <v>720</v>
      </c>
      <c r="M498" s="224">
        <v>1200.8333333333333</v>
      </c>
      <c r="N498" s="225">
        <v>240.16666666666666</v>
      </c>
      <c r="O498" s="226">
        <v>1441</v>
      </c>
      <c r="P498" s="397">
        <f>ROUND(O498*1.6/10,0)*10</f>
        <v>2310</v>
      </c>
      <c r="Q498" s="228" t="str">
        <f t="shared" si="114"/>
        <v/>
      </c>
      <c r="R498" s="229" t="s">
        <v>954</v>
      </c>
      <c r="S498" s="230" t="s">
        <v>934</v>
      </c>
      <c r="T498" s="228" t="s">
        <v>45</v>
      </c>
      <c r="U498" s="537"/>
      <c r="V498" s="228">
        <f t="shared" si="115"/>
        <v>0</v>
      </c>
      <c r="W498" s="228">
        <f t="shared" si="116"/>
        <v>0</v>
      </c>
      <c r="X498" s="231"/>
      <c r="Y498" s="764" t="s">
        <v>970</v>
      </c>
      <c r="Z498" s="679"/>
      <c r="AA498" s="843" t="s">
        <v>50</v>
      </c>
      <c r="AB498" s="842"/>
      <c r="AC498" s="842"/>
    </row>
    <row r="499" spans="1:29" s="292" customFormat="1" ht="24" customHeight="1">
      <c r="A499" s="535">
        <v>9</v>
      </c>
      <c r="B499" s="248" t="s">
        <v>1283</v>
      </c>
      <c r="C499" s="713"/>
      <c r="D499" s="219" t="s">
        <v>1173</v>
      </c>
      <c r="E499" s="545">
        <v>1</v>
      </c>
      <c r="F499" s="221" t="str">
        <f t="shared" si="113"/>
        <v/>
      </c>
      <c r="G499" s="222"/>
      <c r="H499" s="223" t="s">
        <v>48</v>
      </c>
      <c r="I499" s="223">
        <v>0.81100000000000005</v>
      </c>
      <c r="J499" s="223">
        <v>6</v>
      </c>
      <c r="K499" s="223">
        <v>102</v>
      </c>
      <c r="L499" s="223">
        <v>408</v>
      </c>
      <c r="M499" s="224">
        <v>1740.8333333333333</v>
      </c>
      <c r="N499" s="225">
        <v>348.16666666666669</v>
      </c>
      <c r="O499" s="226">
        <v>2089</v>
      </c>
      <c r="P499" s="397"/>
      <c r="Q499" s="228" t="str">
        <f t="shared" si="114"/>
        <v/>
      </c>
      <c r="R499" s="229" t="s">
        <v>1174</v>
      </c>
      <c r="S499" s="230" t="s">
        <v>938</v>
      </c>
      <c r="T499" s="228" t="s">
        <v>45</v>
      </c>
      <c r="U499" s="537"/>
      <c r="V499" s="228">
        <f t="shared" si="115"/>
        <v>0</v>
      </c>
      <c r="W499" s="228">
        <f t="shared" si="116"/>
        <v>0</v>
      </c>
      <c r="X499" s="231"/>
      <c r="Y499" s="247" t="s">
        <v>970</v>
      </c>
      <c r="Z499" s="762"/>
      <c r="AA499" s="232" t="s">
        <v>46</v>
      </c>
      <c r="AB499" s="842"/>
      <c r="AC499" s="842"/>
    </row>
    <row r="500" spans="1:29" s="292" customFormat="1" ht="24" customHeight="1">
      <c r="A500" s="535">
        <v>11</v>
      </c>
      <c r="B500" s="248" t="s">
        <v>955</v>
      </c>
      <c r="C500" s="535"/>
      <c r="D500" s="219" t="s">
        <v>956</v>
      </c>
      <c r="E500" s="545">
        <v>1</v>
      </c>
      <c r="F500" s="221" t="str">
        <f t="shared" si="113"/>
        <v/>
      </c>
      <c r="G500" s="222"/>
      <c r="H500" s="223" t="s">
        <v>48</v>
      </c>
      <c r="I500" s="223">
        <v>0.51300000000000001</v>
      </c>
      <c r="J500" s="223">
        <v>6</v>
      </c>
      <c r="K500" s="223">
        <v>72</v>
      </c>
      <c r="L500" s="223">
        <v>792</v>
      </c>
      <c r="M500" s="224">
        <v>1740.8333333333333</v>
      </c>
      <c r="N500" s="225">
        <v>348.16666666666669</v>
      </c>
      <c r="O500" s="226">
        <v>2089</v>
      </c>
      <c r="P500" s="397"/>
      <c r="Q500" s="228" t="str">
        <f t="shared" si="114"/>
        <v/>
      </c>
      <c r="R500" s="229" t="s">
        <v>957</v>
      </c>
      <c r="S500" s="230" t="s">
        <v>942</v>
      </c>
      <c r="T500" s="228" t="s">
        <v>45</v>
      </c>
      <c r="U500" s="537"/>
      <c r="V500" s="228">
        <f t="shared" si="115"/>
        <v>0</v>
      </c>
      <c r="W500" s="228">
        <f t="shared" si="116"/>
        <v>0</v>
      </c>
      <c r="X500" s="231"/>
      <c r="Y500" s="247" t="s">
        <v>1740</v>
      </c>
      <c r="Z500" s="679"/>
      <c r="AA500" s="232" t="s">
        <v>46</v>
      </c>
      <c r="AB500" s="842"/>
      <c r="AC500" s="842"/>
    </row>
    <row r="501" spans="1:29" s="292" customFormat="1" ht="24" customHeight="1">
      <c r="A501" s="535">
        <v>12</v>
      </c>
      <c r="B501" s="280" t="s">
        <v>958</v>
      </c>
      <c r="C501" s="535"/>
      <c r="D501" s="219" t="s">
        <v>959</v>
      </c>
      <c r="E501" s="545">
        <v>1</v>
      </c>
      <c r="F501" s="221" t="str">
        <f t="shared" si="113"/>
        <v/>
      </c>
      <c r="G501" s="222"/>
      <c r="H501" s="223" t="s">
        <v>48</v>
      </c>
      <c r="I501" s="223">
        <v>0.51300000000000001</v>
      </c>
      <c r="J501" s="223">
        <v>6</v>
      </c>
      <c r="K501" s="223">
        <v>72</v>
      </c>
      <c r="L501" s="223">
        <v>792</v>
      </c>
      <c r="M501" s="224">
        <v>1740.8333333333333</v>
      </c>
      <c r="N501" s="225">
        <v>348.16666666666669</v>
      </c>
      <c r="O501" s="226">
        <v>2089</v>
      </c>
      <c r="P501" s="397"/>
      <c r="Q501" s="228" t="str">
        <f t="shared" si="114"/>
        <v/>
      </c>
      <c r="R501" s="229" t="s">
        <v>960</v>
      </c>
      <c r="S501" s="230" t="s">
        <v>945</v>
      </c>
      <c r="T501" s="228" t="s">
        <v>45</v>
      </c>
      <c r="U501" s="537"/>
      <c r="V501" s="228">
        <f t="shared" si="115"/>
        <v>0</v>
      </c>
      <c r="W501" s="228">
        <f t="shared" si="116"/>
        <v>0</v>
      </c>
      <c r="X501" s="231"/>
      <c r="Y501" s="247" t="s">
        <v>970</v>
      </c>
      <c r="Z501" s="679"/>
      <c r="AA501" s="232" t="s">
        <v>46</v>
      </c>
      <c r="AB501" s="842"/>
      <c r="AC501" s="842"/>
    </row>
    <row r="502" spans="1:29" s="551" customFormat="1" ht="24" customHeight="1">
      <c r="A502" s="546" t="s">
        <v>961</v>
      </c>
      <c r="B502" s="547"/>
      <c r="C502" s="548"/>
      <c r="D502" s="547"/>
      <c r="E502" s="549"/>
      <c r="F502" s="547"/>
      <c r="G502" s="550"/>
      <c r="H502" s="547"/>
      <c r="I502" s="547"/>
      <c r="J502" s="547"/>
      <c r="K502" s="547"/>
      <c r="L502" s="547"/>
      <c r="M502" s="547"/>
      <c r="N502" s="547"/>
      <c r="O502" s="547"/>
      <c r="P502" s="547"/>
      <c r="Q502" s="547"/>
      <c r="R502" s="547"/>
      <c r="S502" s="547"/>
      <c r="T502" s="547"/>
      <c r="U502" s="547"/>
      <c r="V502" s="547"/>
      <c r="W502" s="547"/>
      <c r="X502" s="547"/>
      <c r="Y502" s="247"/>
      <c r="Z502" s="679"/>
      <c r="AA502" s="547"/>
      <c r="AB502" s="842"/>
      <c r="AC502" s="842"/>
    </row>
    <row r="503" spans="1:29" s="292" customFormat="1" ht="24" customHeight="1">
      <c r="A503" s="535">
        <v>1</v>
      </c>
      <c r="B503" s="280" t="s">
        <v>59</v>
      </c>
      <c r="C503" s="536" t="s">
        <v>912</v>
      </c>
      <c r="D503" s="219" t="s">
        <v>1175</v>
      </c>
      <c r="E503" s="545">
        <v>1</v>
      </c>
      <c r="F503" s="221" t="str">
        <f t="shared" ref="F503:F512" si="117">IF(ISERROR(IF(G503/E503=0,"",G503/E503))=TRUE,"",IF(G503/E503=0,"",G503/E503))</f>
        <v/>
      </c>
      <c r="G503" s="222"/>
      <c r="H503" s="223" t="s">
        <v>48</v>
      </c>
      <c r="I503" s="223">
        <v>0.35</v>
      </c>
      <c r="J503" s="223">
        <v>12</v>
      </c>
      <c r="K503" s="223">
        <v>192</v>
      </c>
      <c r="L503" s="223">
        <v>1344</v>
      </c>
      <c r="M503" s="224">
        <v>925</v>
      </c>
      <c r="N503" s="225">
        <v>185</v>
      </c>
      <c r="O503" s="226">
        <v>1110</v>
      </c>
      <c r="P503" s="397">
        <f>ROUND(O503*1.6/10,0)*10</f>
        <v>1780</v>
      </c>
      <c r="Q503" s="228" t="str">
        <f t="shared" ref="Q503:Q512" si="118">IF(ISERR(IF(O503*G503=0,"",O503*G503))=TRUE,"",IF(O503*G503=0,"",O503*G503))</f>
        <v/>
      </c>
      <c r="R503" s="229" t="s">
        <v>962</v>
      </c>
      <c r="S503" s="230" t="s">
        <v>934</v>
      </c>
      <c r="T503" s="228" t="s">
        <v>45</v>
      </c>
      <c r="U503" s="537"/>
      <c r="V503" s="228">
        <f t="shared" ref="V503:V512" si="119">IFERROR(G503*I503,"")</f>
        <v>0</v>
      </c>
      <c r="W503" s="228">
        <f t="shared" ref="W503:W512" si="120">IFERROR(G503/L503,"")</f>
        <v>0</v>
      </c>
      <c r="X503" s="231"/>
      <c r="Y503" s="247" t="s">
        <v>970</v>
      </c>
      <c r="Z503" s="679"/>
      <c r="AA503" s="232" t="s">
        <v>50</v>
      </c>
      <c r="AB503" s="842"/>
      <c r="AC503" s="842"/>
    </row>
    <row r="504" spans="1:29" s="292" customFormat="1" ht="24" customHeight="1">
      <c r="A504" s="535">
        <v>2</v>
      </c>
      <c r="B504" s="280" t="s">
        <v>1284</v>
      </c>
      <c r="C504" s="535"/>
      <c r="D504" s="219" t="s">
        <v>963</v>
      </c>
      <c r="E504" s="545">
        <v>1</v>
      </c>
      <c r="F504" s="221" t="str">
        <f t="shared" si="117"/>
        <v/>
      </c>
      <c r="G504" s="222"/>
      <c r="H504" s="223" t="s">
        <v>48</v>
      </c>
      <c r="I504" s="223">
        <v>0.23</v>
      </c>
      <c r="J504" s="223">
        <v>6</v>
      </c>
      <c r="K504" s="223">
        <v>324</v>
      </c>
      <c r="L504" s="223">
        <v>1620</v>
      </c>
      <c r="M504" s="224">
        <v>1024.1666666666667</v>
      </c>
      <c r="N504" s="225">
        <v>204.83333333333334</v>
      </c>
      <c r="O504" s="226">
        <v>1229</v>
      </c>
      <c r="P504" s="397">
        <f>ROUND(O504*1.6/10,0)*10</f>
        <v>1970</v>
      </c>
      <c r="Q504" s="228" t="str">
        <f t="shared" si="118"/>
        <v/>
      </c>
      <c r="R504" s="229" t="s">
        <v>964</v>
      </c>
      <c r="S504" s="230" t="s">
        <v>938</v>
      </c>
      <c r="T504" s="228" t="s">
        <v>45</v>
      </c>
      <c r="U504" s="537"/>
      <c r="V504" s="228">
        <f t="shared" si="119"/>
        <v>0</v>
      </c>
      <c r="W504" s="228">
        <f t="shared" si="120"/>
        <v>0</v>
      </c>
      <c r="X504" s="231"/>
      <c r="Y504" s="247" t="s">
        <v>970</v>
      </c>
      <c r="Z504" s="679"/>
      <c r="AA504" s="232" t="s">
        <v>50</v>
      </c>
      <c r="AB504" s="842"/>
      <c r="AC504" s="842"/>
    </row>
    <row r="505" spans="1:29" s="292" customFormat="1" ht="24" customHeight="1">
      <c r="A505" s="535">
        <v>3</v>
      </c>
      <c r="B505" s="280" t="s">
        <v>965</v>
      </c>
      <c r="C505" s="535"/>
      <c r="D505" s="219" t="s">
        <v>1685</v>
      </c>
      <c r="E505" s="545">
        <v>1</v>
      </c>
      <c r="F505" s="221" t="str">
        <f t="shared" si="117"/>
        <v/>
      </c>
      <c r="G505" s="222"/>
      <c r="H505" s="223" t="s">
        <v>48</v>
      </c>
      <c r="I505" s="223">
        <v>0.29499999999999998</v>
      </c>
      <c r="J505" s="223">
        <v>12</v>
      </c>
      <c r="K505" s="223">
        <v>228</v>
      </c>
      <c r="L505" s="223">
        <v>1596</v>
      </c>
      <c r="M505" s="224">
        <v>1465</v>
      </c>
      <c r="N505" s="225">
        <v>293</v>
      </c>
      <c r="O505" s="226">
        <v>1758</v>
      </c>
      <c r="P505" s="397">
        <f>ROUND(O505*1.6/10,0)*10</f>
        <v>2810</v>
      </c>
      <c r="Q505" s="228" t="str">
        <f t="shared" si="118"/>
        <v/>
      </c>
      <c r="R505" s="229" t="s">
        <v>966</v>
      </c>
      <c r="S505" s="230" t="s">
        <v>945</v>
      </c>
      <c r="T505" s="228" t="s">
        <v>45</v>
      </c>
      <c r="U505" s="537"/>
      <c r="V505" s="228">
        <f t="shared" si="119"/>
        <v>0</v>
      </c>
      <c r="W505" s="228">
        <f t="shared" si="120"/>
        <v>0</v>
      </c>
      <c r="X505" s="231"/>
      <c r="Y505" s="247" t="s">
        <v>970</v>
      </c>
      <c r="Z505" s="679"/>
      <c r="AA505" s="232" t="s">
        <v>50</v>
      </c>
      <c r="AB505" s="842"/>
      <c r="AC505" s="842"/>
    </row>
    <row r="506" spans="1:29" s="292" customFormat="1" ht="24" customHeight="1">
      <c r="A506" s="535">
        <v>4</v>
      </c>
      <c r="B506" s="280" t="s">
        <v>60</v>
      </c>
      <c r="C506" s="536" t="s">
        <v>912</v>
      </c>
      <c r="D506" s="219" t="s">
        <v>1655</v>
      </c>
      <c r="E506" s="545">
        <v>1</v>
      </c>
      <c r="F506" s="221" t="str">
        <f t="shared" si="117"/>
        <v/>
      </c>
      <c r="G506" s="222"/>
      <c r="H506" s="223" t="s">
        <v>48</v>
      </c>
      <c r="I506" s="223">
        <v>0.20799999999999999</v>
      </c>
      <c r="J506" s="223">
        <v>6</v>
      </c>
      <c r="K506" s="223">
        <v>324</v>
      </c>
      <c r="L506" s="223">
        <v>1620</v>
      </c>
      <c r="M506" s="224">
        <v>1156.6666666666667</v>
      </c>
      <c r="N506" s="225">
        <v>231.33333333333331</v>
      </c>
      <c r="O506" s="226">
        <v>1388</v>
      </c>
      <c r="P506" s="397">
        <f>ROUND(O506*1.6/10,0)*10</f>
        <v>2220</v>
      </c>
      <c r="Q506" s="228" t="str">
        <f t="shared" si="118"/>
        <v/>
      </c>
      <c r="R506" s="229" t="s">
        <v>967</v>
      </c>
      <c r="S506" s="230" t="s">
        <v>968</v>
      </c>
      <c r="T506" s="228" t="s">
        <v>45</v>
      </c>
      <c r="U506" s="537"/>
      <c r="V506" s="228">
        <f t="shared" si="119"/>
        <v>0</v>
      </c>
      <c r="W506" s="228">
        <f t="shared" si="120"/>
        <v>0</v>
      </c>
      <c r="X506" s="231"/>
      <c r="Y506" s="247" t="s">
        <v>970</v>
      </c>
      <c r="Z506" s="679"/>
      <c r="AA506" s="232" t="s">
        <v>50</v>
      </c>
      <c r="AB506" s="842"/>
      <c r="AC506" s="842"/>
    </row>
    <row r="507" spans="1:29" s="292" customFormat="1" ht="24" customHeight="1">
      <c r="A507" s="535">
        <v>5</v>
      </c>
      <c r="B507" s="280" t="s">
        <v>1285</v>
      </c>
      <c r="C507" s="535"/>
      <c r="D507" s="219" t="s">
        <v>1639</v>
      </c>
      <c r="E507" s="545">
        <v>1</v>
      </c>
      <c r="F507" s="221" t="str">
        <f t="shared" si="117"/>
        <v/>
      </c>
      <c r="G507" s="222"/>
      <c r="H507" s="223" t="s">
        <v>48</v>
      </c>
      <c r="I507" s="223">
        <v>1.58</v>
      </c>
      <c r="J507" s="223">
        <v>6</v>
      </c>
      <c r="K507" s="223">
        <v>72</v>
      </c>
      <c r="L507" s="223">
        <v>216</v>
      </c>
      <c r="M507" s="224">
        <v>2060</v>
      </c>
      <c r="N507" s="225">
        <v>412</v>
      </c>
      <c r="O507" s="226">
        <v>2472</v>
      </c>
      <c r="P507" s="397"/>
      <c r="Q507" s="228" t="str">
        <f t="shared" si="118"/>
        <v/>
      </c>
      <c r="R507" s="229" t="s">
        <v>969</v>
      </c>
      <c r="S507" s="230" t="s">
        <v>934</v>
      </c>
      <c r="T507" s="228" t="s">
        <v>45</v>
      </c>
      <c r="U507" s="537"/>
      <c r="V507" s="228">
        <f t="shared" si="119"/>
        <v>0</v>
      </c>
      <c r="W507" s="228">
        <f t="shared" si="120"/>
        <v>0</v>
      </c>
      <c r="X507" s="231"/>
      <c r="Y507" s="247" t="s">
        <v>1740</v>
      </c>
      <c r="Z507" s="679"/>
      <c r="AA507" s="232" t="s">
        <v>46</v>
      </c>
      <c r="AB507" s="842"/>
      <c r="AC507" s="842"/>
    </row>
    <row r="508" spans="1:29" s="292" customFormat="1" ht="24" customHeight="1">
      <c r="A508" s="535">
        <v>7</v>
      </c>
      <c r="B508" s="280" t="s">
        <v>971</v>
      </c>
      <c r="C508" s="538" t="s">
        <v>1684</v>
      </c>
      <c r="D508" s="219" t="s">
        <v>1176</v>
      </c>
      <c r="E508" s="545">
        <v>1</v>
      </c>
      <c r="F508" s="221" t="str">
        <f t="shared" si="117"/>
        <v/>
      </c>
      <c r="G508" s="222"/>
      <c r="H508" s="223" t="s">
        <v>48</v>
      </c>
      <c r="I508" s="223">
        <v>0.54800000000000004</v>
      </c>
      <c r="J508" s="223">
        <v>6</v>
      </c>
      <c r="K508" s="223">
        <v>144</v>
      </c>
      <c r="L508" s="223">
        <v>720</v>
      </c>
      <c r="M508" s="224">
        <v>1200.8333333333333</v>
      </c>
      <c r="N508" s="225">
        <v>240.16666666666666</v>
      </c>
      <c r="O508" s="226">
        <v>1441</v>
      </c>
      <c r="P508" s="397">
        <f>ROUND(O508*1.6/10,0)*10</f>
        <v>2310</v>
      </c>
      <c r="Q508" s="228" t="str">
        <f t="shared" si="118"/>
        <v/>
      </c>
      <c r="R508" s="229" t="s">
        <v>972</v>
      </c>
      <c r="S508" s="230" t="s">
        <v>934</v>
      </c>
      <c r="T508" s="228" t="s">
        <v>45</v>
      </c>
      <c r="U508" s="537"/>
      <c r="V508" s="228">
        <f t="shared" si="119"/>
        <v>0</v>
      </c>
      <c r="W508" s="228">
        <f t="shared" si="120"/>
        <v>0</v>
      </c>
      <c r="X508" s="231"/>
      <c r="Y508" s="764" t="s">
        <v>970</v>
      </c>
      <c r="Z508" s="679"/>
      <c r="AA508" s="843" t="s">
        <v>50</v>
      </c>
      <c r="AB508" s="842"/>
      <c r="AC508" s="842"/>
    </row>
    <row r="509" spans="1:29" s="292" customFormat="1" ht="24" customHeight="1">
      <c r="A509" s="535">
        <v>8</v>
      </c>
      <c r="B509" s="280" t="s">
        <v>973</v>
      </c>
      <c r="C509" s="538"/>
      <c r="D509" s="219" t="s">
        <v>1686</v>
      </c>
      <c r="E509" s="545">
        <v>1</v>
      </c>
      <c r="F509" s="221" t="str">
        <f t="shared" si="117"/>
        <v/>
      </c>
      <c r="G509" s="222"/>
      <c r="H509" s="223" t="s">
        <v>48</v>
      </c>
      <c r="I509" s="223">
        <v>0.81100000000000005</v>
      </c>
      <c r="J509" s="223">
        <v>6</v>
      </c>
      <c r="K509" s="223">
        <v>102</v>
      </c>
      <c r="L509" s="223">
        <v>408</v>
      </c>
      <c r="M509" s="224">
        <v>1740.8333333333333</v>
      </c>
      <c r="N509" s="225">
        <v>348.16666666666669</v>
      </c>
      <c r="O509" s="226">
        <v>2089</v>
      </c>
      <c r="P509" s="397"/>
      <c r="Q509" s="228" t="str">
        <f t="shared" si="118"/>
        <v/>
      </c>
      <c r="R509" s="229" t="s">
        <v>974</v>
      </c>
      <c r="S509" s="230" t="s">
        <v>938</v>
      </c>
      <c r="T509" s="228" t="s">
        <v>45</v>
      </c>
      <c r="U509" s="537"/>
      <c r="V509" s="228">
        <f t="shared" si="119"/>
        <v>0</v>
      </c>
      <c r="W509" s="228">
        <f t="shared" si="120"/>
        <v>0</v>
      </c>
      <c r="X509" s="231"/>
      <c r="Y509" s="247" t="s">
        <v>1740</v>
      </c>
      <c r="Z509" s="762"/>
      <c r="AA509" s="232" t="s">
        <v>46</v>
      </c>
      <c r="AB509" s="842"/>
      <c r="AC509" s="842"/>
    </row>
    <row r="510" spans="1:29" s="292" customFormat="1" ht="24" customHeight="1">
      <c r="A510" s="535">
        <v>9</v>
      </c>
      <c r="B510" s="280" t="s">
        <v>1695</v>
      </c>
      <c r="C510" s="713" t="s">
        <v>1654</v>
      </c>
      <c r="D510" s="219" t="s">
        <v>1696</v>
      </c>
      <c r="E510" s="545">
        <v>1</v>
      </c>
      <c r="F510" s="221" t="str">
        <f t="shared" si="117"/>
        <v/>
      </c>
      <c r="G510" s="222"/>
      <c r="H510" s="223" t="s">
        <v>44</v>
      </c>
      <c r="I510" s="223">
        <v>0.76800000000000002</v>
      </c>
      <c r="J510" s="223">
        <v>2</v>
      </c>
      <c r="K510" s="223">
        <v>74</v>
      </c>
      <c r="L510" s="223">
        <v>296</v>
      </c>
      <c r="M510" s="224">
        <v>1498.3333333333335</v>
      </c>
      <c r="N510" s="225">
        <v>299.66666666666663</v>
      </c>
      <c r="O510" s="226">
        <v>1798</v>
      </c>
      <c r="P510" s="397"/>
      <c r="Q510" s="228" t="str">
        <f t="shared" si="118"/>
        <v/>
      </c>
      <c r="R510" s="229" t="s">
        <v>1697</v>
      </c>
      <c r="S510" s="230" t="s">
        <v>938</v>
      </c>
      <c r="T510" s="228" t="s">
        <v>45</v>
      </c>
      <c r="U510" s="537"/>
      <c r="V510" s="228">
        <f t="shared" si="119"/>
        <v>0</v>
      </c>
      <c r="W510" s="228">
        <f t="shared" si="120"/>
        <v>0</v>
      </c>
      <c r="X510" s="231"/>
      <c r="Y510" s="247" t="s">
        <v>970</v>
      </c>
      <c r="Z510" s="679"/>
      <c r="AA510" s="232" t="s">
        <v>46</v>
      </c>
      <c r="AB510" s="842"/>
      <c r="AC510" s="842"/>
    </row>
    <row r="511" spans="1:29" s="292" customFormat="1" ht="24" customHeight="1">
      <c r="A511" s="535">
        <v>10</v>
      </c>
      <c r="B511" s="280" t="s">
        <v>975</v>
      </c>
      <c r="C511" s="535"/>
      <c r="D511" s="219" t="s">
        <v>976</v>
      </c>
      <c r="E511" s="545">
        <v>1</v>
      </c>
      <c r="F511" s="221" t="str">
        <f t="shared" si="117"/>
        <v/>
      </c>
      <c r="G511" s="222"/>
      <c r="H511" s="223" t="s">
        <v>48</v>
      </c>
      <c r="I511" s="223">
        <v>0.51300000000000001</v>
      </c>
      <c r="J511" s="223">
        <v>6</v>
      </c>
      <c r="K511" s="223">
        <v>72</v>
      </c>
      <c r="L511" s="223">
        <v>792</v>
      </c>
      <c r="M511" s="224">
        <v>1740.8333333333333</v>
      </c>
      <c r="N511" s="225">
        <v>348.16666666666669</v>
      </c>
      <c r="O511" s="226">
        <v>2089</v>
      </c>
      <c r="P511" s="397"/>
      <c r="Q511" s="228" t="str">
        <f t="shared" si="118"/>
        <v/>
      </c>
      <c r="R511" s="229" t="s">
        <v>977</v>
      </c>
      <c r="S511" s="230" t="s">
        <v>945</v>
      </c>
      <c r="T511" s="228" t="s">
        <v>45</v>
      </c>
      <c r="U511" s="537"/>
      <c r="V511" s="228">
        <f t="shared" si="119"/>
        <v>0</v>
      </c>
      <c r="W511" s="228">
        <f t="shared" si="120"/>
        <v>0</v>
      </c>
      <c r="X511" s="231"/>
      <c r="Y511" s="247" t="s">
        <v>1740</v>
      </c>
      <c r="Z511" s="679"/>
      <c r="AA511" s="232" t="s">
        <v>46</v>
      </c>
      <c r="AB511" s="842"/>
      <c r="AC511" s="842"/>
    </row>
    <row r="512" spans="1:29" s="292" customFormat="1" ht="24" customHeight="1">
      <c r="A512" s="535">
        <v>11</v>
      </c>
      <c r="B512" s="280" t="s">
        <v>978</v>
      </c>
      <c r="C512" s="535"/>
      <c r="D512" s="219" t="s">
        <v>979</v>
      </c>
      <c r="E512" s="545">
        <v>1</v>
      </c>
      <c r="F512" s="221" t="str">
        <f t="shared" si="117"/>
        <v/>
      </c>
      <c r="G512" s="222"/>
      <c r="H512" s="223" t="s">
        <v>48</v>
      </c>
      <c r="I512" s="223">
        <v>0.433</v>
      </c>
      <c r="J512" s="223">
        <v>6</v>
      </c>
      <c r="K512" s="223">
        <v>216</v>
      </c>
      <c r="L512" s="223">
        <v>1080</v>
      </c>
      <c r="M512" s="224">
        <v>2038.3333333333335</v>
      </c>
      <c r="N512" s="225">
        <v>407.66666666666663</v>
      </c>
      <c r="O512" s="226">
        <v>2446</v>
      </c>
      <c r="P512" s="397"/>
      <c r="Q512" s="228" t="str">
        <f t="shared" si="118"/>
        <v/>
      </c>
      <c r="R512" s="229" t="s">
        <v>980</v>
      </c>
      <c r="S512" s="230" t="s">
        <v>981</v>
      </c>
      <c r="T512" s="228" t="s">
        <v>45</v>
      </c>
      <c r="U512" s="537"/>
      <c r="V512" s="228">
        <f t="shared" si="119"/>
        <v>0</v>
      </c>
      <c r="W512" s="228">
        <f t="shared" si="120"/>
        <v>0</v>
      </c>
      <c r="X512" s="231"/>
      <c r="Y512" s="247" t="s">
        <v>970</v>
      </c>
      <c r="Z512" s="679"/>
      <c r="AA512" s="232" t="s">
        <v>46</v>
      </c>
      <c r="AB512" s="842"/>
      <c r="AC512" s="842"/>
    </row>
    <row r="513" spans="1:29" s="551" customFormat="1" ht="24" customHeight="1">
      <c r="A513" s="552" t="s">
        <v>982</v>
      </c>
      <c r="B513" s="553"/>
      <c r="C513" s="554"/>
      <c r="D513" s="553"/>
      <c r="E513" s="555"/>
      <c r="F513" s="553"/>
      <c r="G513" s="556"/>
      <c r="H513" s="553"/>
      <c r="I513" s="553"/>
      <c r="J513" s="553"/>
      <c r="K513" s="553"/>
      <c r="L513" s="553"/>
      <c r="M513" s="553"/>
      <c r="N513" s="553"/>
      <c r="O513" s="553"/>
      <c r="P513" s="553"/>
      <c r="Q513" s="553"/>
      <c r="R513" s="553"/>
      <c r="S513" s="553"/>
      <c r="T513" s="553"/>
      <c r="U513" s="553"/>
      <c r="V513" s="553"/>
      <c r="W513" s="553"/>
      <c r="X513" s="553"/>
      <c r="Y513" s="553"/>
      <c r="Z513" s="553"/>
      <c r="AA513" s="553"/>
      <c r="AB513" s="842"/>
      <c r="AC513" s="842"/>
    </row>
    <row r="514" spans="1:29" s="292" customFormat="1" ht="24" customHeight="1">
      <c r="A514" s="535">
        <v>1</v>
      </c>
      <c r="B514" s="280" t="s">
        <v>61</v>
      </c>
      <c r="C514" s="536" t="s">
        <v>912</v>
      </c>
      <c r="D514" s="219" t="s">
        <v>1177</v>
      </c>
      <c r="E514" s="545">
        <v>1</v>
      </c>
      <c r="F514" s="221" t="str">
        <f t="shared" ref="F514:F521" si="121">IF(ISERROR(IF(G514/E514=0,"",G514/E514))=TRUE,"",IF(G514/E514=0,"",G514/E514))</f>
        <v/>
      </c>
      <c r="G514" s="222"/>
      <c r="H514" s="223" t="s">
        <v>48</v>
      </c>
      <c r="I514" s="223">
        <v>0.35</v>
      </c>
      <c r="J514" s="223">
        <v>12</v>
      </c>
      <c r="K514" s="223">
        <v>192</v>
      </c>
      <c r="L514" s="223">
        <v>1344</v>
      </c>
      <c r="M514" s="224">
        <v>925</v>
      </c>
      <c r="N514" s="225">
        <v>185</v>
      </c>
      <c r="O514" s="226">
        <v>1110</v>
      </c>
      <c r="P514" s="397">
        <f>ROUND(O514*1.6/10,0)*10</f>
        <v>1780</v>
      </c>
      <c r="Q514" s="228" t="str">
        <f t="shared" ref="Q514:Q521" si="122">IF(ISERR(IF(O514*G514=0,"",O514*G514))=TRUE,"",IF(O514*G514=0,"",O514*G514))</f>
        <v/>
      </c>
      <c r="R514" s="229" t="s">
        <v>983</v>
      </c>
      <c r="S514" s="230" t="s">
        <v>1600</v>
      </c>
      <c r="T514" s="228" t="s">
        <v>45</v>
      </c>
      <c r="U514" s="537"/>
      <c r="V514" s="228">
        <f t="shared" ref="V514:V521" si="123">IFERROR(G514*I514,"")</f>
        <v>0</v>
      </c>
      <c r="W514" s="228">
        <f t="shared" ref="W514:W521" si="124">IFERROR(G514/L514,"")</f>
        <v>0</v>
      </c>
      <c r="X514" s="231"/>
      <c r="Y514" s="247" t="s">
        <v>970</v>
      </c>
      <c r="Z514" s="679"/>
      <c r="AA514" s="232" t="s">
        <v>50</v>
      </c>
      <c r="AB514" s="842"/>
      <c r="AC514" s="842"/>
    </row>
    <row r="515" spans="1:29" s="292" customFormat="1" ht="24" customHeight="1">
      <c r="A515" s="535">
        <v>2</v>
      </c>
      <c r="B515" s="280" t="s">
        <v>62</v>
      </c>
      <c r="C515" s="536" t="s">
        <v>912</v>
      </c>
      <c r="D515" s="219" t="s">
        <v>984</v>
      </c>
      <c r="E515" s="545">
        <v>1</v>
      </c>
      <c r="F515" s="221" t="str">
        <f t="shared" si="121"/>
        <v/>
      </c>
      <c r="G515" s="222"/>
      <c r="H515" s="223" t="s">
        <v>48</v>
      </c>
      <c r="I515" s="223">
        <v>0.23</v>
      </c>
      <c r="J515" s="223">
        <v>6</v>
      </c>
      <c r="K515" s="223">
        <v>324</v>
      </c>
      <c r="L515" s="223">
        <v>1620</v>
      </c>
      <c r="M515" s="224">
        <v>1024.1666666666667</v>
      </c>
      <c r="N515" s="225">
        <v>204.83333333333334</v>
      </c>
      <c r="O515" s="226">
        <v>1229</v>
      </c>
      <c r="P515" s="397">
        <f>ROUND(O515*1.6/10,0)*10</f>
        <v>1970</v>
      </c>
      <c r="Q515" s="228" t="str">
        <f t="shared" si="122"/>
        <v/>
      </c>
      <c r="R515" s="229" t="s">
        <v>985</v>
      </c>
      <c r="S515" s="230" t="s">
        <v>1601</v>
      </c>
      <c r="T515" s="228" t="s">
        <v>45</v>
      </c>
      <c r="U515" s="537"/>
      <c r="V515" s="228">
        <f t="shared" si="123"/>
        <v>0</v>
      </c>
      <c r="W515" s="228">
        <f t="shared" si="124"/>
        <v>0</v>
      </c>
      <c r="X515" s="231"/>
      <c r="Y515" s="247" t="s">
        <v>970</v>
      </c>
      <c r="Z515" s="679"/>
      <c r="AA515" s="232" t="s">
        <v>50</v>
      </c>
      <c r="AB515" s="842"/>
      <c r="AC515" s="842"/>
    </row>
    <row r="516" spans="1:29" s="292" customFormat="1" ht="24" customHeight="1">
      <c r="A516" s="535">
        <v>3</v>
      </c>
      <c r="B516" s="280" t="s">
        <v>986</v>
      </c>
      <c r="C516" s="535"/>
      <c r="D516" s="219" t="s">
        <v>987</v>
      </c>
      <c r="E516" s="545">
        <v>1</v>
      </c>
      <c r="F516" s="221" t="str">
        <f t="shared" si="121"/>
        <v/>
      </c>
      <c r="G516" s="222"/>
      <c r="H516" s="223" t="s">
        <v>48</v>
      </c>
      <c r="I516" s="223">
        <v>0.29499999999999998</v>
      </c>
      <c r="J516" s="223">
        <v>12</v>
      </c>
      <c r="K516" s="223">
        <v>228</v>
      </c>
      <c r="L516" s="223">
        <v>1596</v>
      </c>
      <c r="M516" s="224">
        <v>1465</v>
      </c>
      <c r="N516" s="225">
        <v>293</v>
      </c>
      <c r="O516" s="226">
        <v>1758</v>
      </c>
      <c r="P516" s="397">
        <f>ROUND(O516*1.6/10,0)*10</f>
        <v>2810</v>
      </c>
      <c r="Q516" s="228" t="str">
        <f t="shared" si="122"/>
        <v/>
      </c>
      <c r="R516" s="229" t="s">
        <v>988</v>
      </c>
      <c r="S516" s="230" t="s">
        <v>1602</v>
      </c>
      <c r="T516" s="228" t="s">
        <v>45</v>
      </c>
      <c r="U516" s="537"/>
      <c r="V516" s="228">
        <f t="shared" si="123"/>
        <v>0</v>
      </c>
      <c r="W516" s="228">
        <f t="shared" si="124"/>
        <v>0</v>
      </c>
      <c r="X516" s="231"/>
      <c r="Y516" s="247" t="s">
        <v>970</v>
      </c>
      <c r="Z516" s="679"/>
      <c r="AA516" s="232" t="s">
        <v>50</v>
      </c>
      <c r="AB516" s="842"/>
      <c r="AC516" s="842"/>
    </row>
    <row r="517" spans="1:29" s="292" customFormat="1" ht="24" customHeight="1">
      <c r="A517" s="535">
        <v>4</v>
      </c>
      <c r="B517" s="280" t="s">
        <v>989</v>
      </c>
      <c r="C517" s="535"/>
      <c r="D517" s="219" t="s">
        <v>990</v>
      </c>
      <c r="E517" s="545">
        <v>1</v>
      </c>
      <c r="F517" s="221" t="str">
        <f t="shared" si="121"/>
        <v/>
      </c>
      <c r="G517" s="222"/>
      <c r="H517" s="223" t="s">
        <v>48</v>
      </c>
      <c r="I517" s="223">
        <v>0.16600000000000001</v>
      </c>
      <c r="J517" s="223">
        <v>6</v>
      </c>
      <c r="K517" s="223">
        <v>468</v>
      </c>
      <c r="L517" s="223">
        <v>2340</v>
      </c>
      <c r="M517" s="224">
        <v>1156.6666666666667</v>
      </c>
      <c r="N517" s="225">
        <v>231.33333333333331</v>
      </c>
      <c r="O517" s="226">
        <v>1388</v>
      </c>
      <c r="P517" s="397">
        <f>ROUND(O517*1.6/10,0)*10</f>
        <v>2220</v>
      </c>
      <c r="Q517" s="228" t="str">
        <f t="shared" si="122"/>
        <v/>
      </c>
      <c r="R517" s="229" t="s">
        <v>991</v>
      </c>
      <c r="S517" s="230" t="s">
        <v>992</v>
      </c>
      <c r="T517" s="228" t="s">
        <v>45</v>
      </c>
      <c r="U517" s="537"/>
      <c r="V517" s="228">
        <f t="shared" si="123"/>
        <v>0</v>
      </c>
      <c r="W517" s="228">
        <f t="shared" si="124"/>
        <v>0</v>
      </c>
      <c r="X517" s="231"/>
      <c r="Y517" s="247" t="s">
        <v>970</v>
      </c>
      <c r="Z517" s="679"/>
      <c r="AA517" s="232" t="s">
        <v>50</v>
      </c>
      <c r="AB517" s="842"/>
      <c r="AC517" s="842"/>
    </row>
    <row r="518" spans="1:29" s="292" customFormat="1" ht="24" customHeight="1">
      <c r="A518" s="535">
        <v>5</v>
      </c>
      <c r="B518" s="280" t="s">
        <v>1146</v>
      </c>
      <c r="C518" s="535"/>
      <c r="D518" s="219" t="s">
        <v>1147</v>
      </c>
      <c r="E518" s="545">
        <v>1</v>
      </c>
      <c r="F518" s="221" t="str">
        <f t="shared" si="121"/>
        <v/>
      </c>
      <c r="G518" s="222"/>
      <c r="H518" s="223" t="s">
        <v>48</v>
      </c>
      <c r="I518" s="223">
        <v>1.58</v>
      </c>
      <c r="J518" s="223">
        <v>6</v>
      </c>
      <c r="K518" s="223">
        <v>72</v>
      </c>
      <c r="L518" s="223">
        <v>216</v>
      </c>
      <c r="M518" s="224">
        <v>2060</v>
      </c>
      <c r="N518" s="225">
        <v>412</v>
      </c>
      <c r="O518" s="226">
        <v>2472</v>
      </c>
      <c r="P518" s="397"/>
      <c r="Q518" s="228" t="str">
        <f t="shared" si="122"/>
        <v/>
      </c>
      <c r="R518" s="229" t="s">
        <v>1148</v>
      </c>
      <c r="S518" s="230" t="s">
        <v>1600</v>
      </c>
      <c r="T518" s="228" t="s">
        <v>45</v>
      </c>
      <c r="U518" s="537"/>
      <c r="V518" s="228">
        <f t="shared" si="123"/>
        <v>0</v>
      </c>
      <c r="W518" s="228">
        <f t="shared" si="124"/>
        <v>0</v>
      </c>
      <c r="X518" s="231"/>
      <c r="Y518" s="247" t="s">
        <v>1740</v>
      </c>
      <c r="Z518" s="679"/>
      <c r="AA518" s="232" t="s">
        <v>46</v>
      </c>
      <c r="AB518" s="842"/>
      <c r="AC518" s="842"/>
    </row>
    <row r="519" spans="1:29" s="292" customFormat="1" ht="24" customHeight="1">
      <c r="A519" s="535">
        <v>7</v>
      </c>
      <c r="B519" s="280" t="s">
        <v>993</v>
      </c>
      <c r="C519" s="538" t="s">
        <v>1684</v>
      </c>
      <c r="D519" s="219" t="s">
        <v>1603</v>
      </c>
      <c r="E519" s="545">
        <v>1</v>
      </c>
      <c r="F519" s="221" t="str">
        <f t="shared" si="121"/>
        <v/>
      </c>
      <c r="G519" s="222"/>
      <c r="H519" s="223" t="s">
        <v>48</v>
      </c>
      <c r="I519" s="223">
        <v>0.54800000000000004</v>
      </c>
      <c r="J519" s="223">
        <v>6</v>
      </c>
      <c r="K519" s="223">
        <v>144</v>
      </c>
      <c r="L519" s="223">
        <v>720</v>
      </c>
      <c r="M519" s="224">
        <v>1200.8333333333333</v>
      </c>
      <c r="N519" s="225">
        <v>240.16666666666666</v>
      </c>
      <c r="O519" s="226">
        <v>1441</v>
      </c>
      <c r="P519" s="397">
        <f>ROUND(O519*1.6/10,0)*10</f>
        <v>2310</v>
      </c>
      <c r="Q519" s="228" t="str">
        <f t="shared" si="122"/>
        <v/>
      </c>
      <c r="R519" s="229" t="s">
        <v>994</v>
      </c>
      <c r="S519" s="230" t="s">
        <v>1600</v>
      </c>
      <c r="T519" s="228" t="s">
        <v>45</v>
      </c>
      <c r="U519" s="537"/>
      <c r="V519" s="228">
        <f t="shared" si="123"/>
        <v>0</v>
      </c>
      <c r="W519" s="228">
        <f t="shared" si="124"/>
        <v>0</v>
      </c>
      <c r="X519" s="231"/>
      <c r="Y519" s="764" t="s">
        <v>970</v>
      </c>
      <c r="Z519" s="679"/>
      <c r="AA519" s="843" t="s">
        <v>50</v>
      </c>
      <c r="AB519" s="842"/>
      <c r="AC519" s="842"/>
    </row>
    <row r="520" spans="1:29" s="292" customFormat="1" ht="24" customHeight="1">
      <c r="A520" s="535">
        <v>8</v>
      </c>
      <c r="B520" s="280" t="s">
        <v>995</v>
      </c>
      <c r="C520" s="538"/>
      <c r="D520" s="530" t="s">
        <v>996</v>
      </c>
      <c r="E520" s="545">
        <v>1</v>
      </c>
      <c r="F520" s="221" t="str">
        <f t="shared" si="121"/>
        <v/>
      </c>
      <c r="G520" s="222"/>
      <c r="H520" s="223" t="s">
        <v>48</v>
      </c>
      <c r="I520" s="223">
        <v>0.81100000000000005</v>
      </c>
      <c r="J520" s="223">
        <v>6</v>
      </c>
      <c r="K520" s="223">
        <v>102</v>
      </c>
      <c r="L520" s="223">
        <v>408</v>
      </c>
      <c r="M520" s="224">
        <v>1740.8333333333333</v>
      </c>
      <c r="N520" s="225">
        <v>348.16666666666669</v>
      </c>
      <c r="O520" s="226">
        <v>2089</v>
      </c>
      <c r="P520" s="397"/>
      <c r="Q520" s="228" t="str">
        <f t="shared" si="122"/>
        <v/>
      </c>
      <c r="R520" s="229" t="s">
        <v>997</v>
      </c>
      <c r="S520" s="230" t="s">
        <v>1601</v>
      </c>
      <c r="T520" s="228" t="s">
        <v>45</v>
      </c>
      <c r="U520" s="537"/>
      <c r="V520" s="228">
        <f t="shared" si="123"/>
        <v>0</v>
      </c>
      <c r="W520" s="228">
        <f t="shared" si="124"/>
        <v>0</v>
      </c>
      <c r="X520" s="231"/>
      <c r="Y520" s="247" t="s">
        <v>970</v>
      </c>
      <c r="Z520" s="762"/>
      <c r="AA520" s="232" t="s">
        <v>46</v>
      </c>
      <c r="AB520" s="842"/>
      <c r="AC520" s="842"/>
    </row>
    <row r="521" spans="1:29" s="292" customFormat="1" ht="24" customHeight="1">
      <c r="A521" s="535">
        <v>10</v>
      </c>
      <c r="B521" s="280" t="s">
        <v>998</v>
      </c>
      <c r="C521" s="535"/>
      <c r="D521" s="219" t="s">
        <v>999</v>
      </c>
      <c r="E521" s="545">
        <v>1</v>
      </c>
      <c r="F521" s="221" t="str">
        <f t="shared" si="121"/>
        <v/>
      </c>
      <c r="G521" s="222"/>
      <c r="H521" s="223" t="s">
        <v>48</v>
      </c>
      <c r="I521" s="223">
        <v>0.51300000000000001</v>
      </c>
      <c r="J521" s="223">
        <v>6</v>
      </c>
      <c r="K521" s="223">
        <v>72</v>
      </c>
      <c r="L521" s="223">
        <v>792</v>
      </c>
      <c r="M521" s="224">
        <v>1740.8333333333333</v>
      </c>
      <c r="N521" s="225">
        <v>348.16666666666669</v>
      </c>
      <c r="O521" s="226">
        <v>2089</v>
      </c>
      <c r="P521" s="397"/>
      <c r="Q521" s="228" t="str">
        <f t="shared" si="122"/>
        <v/>
      </c>
      <c r="R521" s="229" t="s">
        <v>1000</v>
      </c>
      <c r="S521" s="230" t="s">
        <v>1602</v>
      </c>
      <c r="T521" s="228" t="s">
        <v>45</v>
      </c>
      <c r="U521" s="537"/>
      <c r="V521" s="228">
        <f t="shared" si="123"/>
        <v>0</v>
      </c>
      <c r="W521" s="228">
        <f t="shared" si="124"/>
        <v>0</v>
      </c>
      <c r="X521" s="231"/>
      <c r="Y521" s="247" t="s">
        <v>1740</v>
      </c>
      <c r="Z521" s="679"/>
      <c r="AA521" s="232" t="s">
        <v>46</v>
      </c>
      <c r="AB521" s="842"/>
      <c r="AC521" s="842"/>
    </row>
    <row r="522" spans="1:29" s="551" customFormat="1" ht="24" customHeight="1">
      <c r="A522" s="557" t="s">
        <v>1001</v>
      </c>
      <c r="B522" s="558"/>
      <c r="C522" s="559"/>
      <c r="D522" s="558"/>
      <c r="E522" s="560"/>
      <c r="F522" s="558"/>
      <c r="G522" s="561"/>
      <c r="H522" s="558"/>
      <c r="I522" s="558"/>
      <c r="J522" s="558"/>
      <c r="K522" s="558"/>
      <c r="L522" s="558"/>
      <c r="M522" s="558"/>
      <c r="N522" s="558"/>
      <c r="O522" s="558"/>
      <c r="P522" s="558"/>
      <c r="Q522" s="558"/>
      <c r="R522" s="558"/>
      <c r="S522" s="558"/>
      <c r="T522" s="558"/>
      <c r="U522" s="558"/>
      <c r="V522" s="558"/>
      <c r="W522" s="558"/>
      <c r="X522" s="558"/>
      <c r="Y522" s="558"/>
      <c r="Z522" s="558"/>
      <c r="AA522" s="558"/>
      <c r="AB522" s="842"/>
      <c r="AC522" s="842"/>
    </row>
    <row r="523" spans="1:29" s="292" customFormat="1" ht="24" customHeight="1">
      <c r="A523" s="535">
        <v>1</v>
      </c>
      <c r="B523" s="303" t="s">
        <v>1698</v>
      </c>
      <c r="C523" s="536"/>
      <c r="D523" s="219" t="s">
        <v>1699</v>
      </c>
      <c r="E523" s="545">
        <v>1</v>
      </c>
      <c r="F523" s="221" t="str">
        <f t="shared" ref="F523:F529" si="125">IF(ISERROR(IF(G523/E523=0,"",G523/E523))=TRUE,"",IF(G523/E523=0,"",G523/E523))</f>
        <v/>
      </c>
      <c r="G523" s="222"/>
      <c r="H523" s="223" t="s">
        <v>44</v>
      </c>
      <c r="I523" s="223">
        <v>0.35</v>
      </c>
      <c r="J523" s="223">
        <v>12</v>
      </c>
      <c r="K523" s="223">
        <v>192</v>
      </c>
      <c r="L523" s="223">
        <v>1344</v>
      </c>
      <c r="M523" s="224">
        <v>925</v>
      </c>
      <c r="N523" s="225">
        <v>185</v>
      </c>
      <c r="O523" s="226">
        <v>1110</v>
      </c>
      <c r="P523" s="397">
        <f>ROUND(O523*1.6/10,0)*10</f>
        <v>1780</v>
      </c>
      <c r="Q523" s="228" t="str">
        <f t="shared" ref="Q523:Q529" si="126">IF(ISERR(IF(O523*G523=0,"",O523*G523))=TRUE,"",IF(O523*G523=0,"",O523*G523))</f>
        <v/>
      </c>
      <c r="R523" s="229" t="s">
        <v>1700</v>
      </c>
      <c r="S523" s="230" t="s">
        <v>934</v>
      </c>
      <c r="T523" s="228" t="s">
        <v>45</v>
      </c>
      <c r="U523" s="537"/>
      <c r="V523" s="228">
        <f t="shared" ref="V523:V529" si="127">IFERROR(G523*I523,"")</f>
        <v>0</v>
      </c>
      <c r="W523" s="228">
        <f t="shared" ref="W523:W529" si="128">IFERROR(G523/L523,"")</f>
        <v>0</v>
      </c>
      <c r="X523" s="231"/>
      <c r="Y523" s="247" t="s">
        <v>970</v>
      </c>
      <c r="Z523" s="679"/>
      <c r="AA523" s="232" t="s">
        <v>50</v>
      </c>
      <c r="AB523" s="842"/>
      <c r="AC523" s="842"/>
    </row>
    <row r="524" spans="1:29" s="292" customFormat="1" ht="24" customHeight="1">
      <c r="A524" s="535">
        <v>2</v>
      </c>
      <c r="B524" s="280" t="s">
        <v>1002</v>
      </c>
      <c r="C524" s="535"/>
      <c r="D524" s="219" t="s">
        <v>1003</v>
      </c>
      <c r="E524" s="545">
        <v>1</v>
      </c>
      <c r="F524" s="221" t="str">
        <f t="shared" si="125"/>
        <v/>
      </c>
      <c r="G524" s="222"/>
      <c r="H524" s="223" t="s">
        <v>47</v>
      </c>
      <c r="I524" s="223">
        <v>0.23</v>
      </c>
      <c r="J524" s="223">
        <v>6</v>
      </c>
      <c r="K524" s="223">
        <v>324</v>
      </c>
      <c r="L524" s="223">
        <v>1620</v>
      </c>
      <c r="M524" s="224">
        <v>1024.1666666666667</v>
      </c>
      <c r="N524" s="225">
        <v>204.83333333333334</v>
      </c>
      <c r="O524" s="226">
        <v>1229</v>
      </c>
      <c r="P524" s="397">
        <f>ROUND(O524*1.6/10,0)*10</f>
        <v>1970</v>
      </c>
      <c r="Q524" s="228" t="str">
        <f t="shared" si="126"/>
        <v/>
      </c>
      <c r="R524" s="229" t="s">
        <v>1004</v>
      </c>
      <c r="S524" s="230" t="s">
        <v>1005</v>
      </c>
      <c r="T524" s="228" t="s">
        <v>45</v>
      </c>
      <c r="U524" s="537"/>
      <c r="V524" s="228">
        <f t="shared" si="127"/>
        <v>0</v>
      </c>
      <c r="W524" s="228">
        <f t="shared" si="128"/>
        <v>0</v>
      </c>
      <c r="X524" s="231"/>
      <c r="Y524" s="247" t="s">
        <v>970</v>
      </c>
      <c r="Z524" s="679"/>
      <c r="AA524" s="232" t="s">
        <v>50</v>
      </c>
      <c r="AB524" s="842"/>
      <c r="AC524" s="842"/>
    </row>
    <row r="525" spans="1:29" s="292" customFormat="1" ht="24" customHeight="1">
      <c r="A525" s="535">
        <v>3</v>
      </c>
      <c r="B525" s="303" t="s">
        <v>1006</v>
      </c>
      <c r="C525" s="536"/>
      <c r="D525" s="219" t="s">
        <v>1007</v>
      </c>
      <c r="E525" s="545">
        <v>1</v>
      </c>
      <c r="F525" s="221" t="str">
        <f t="shared" si="125"/>
        <v/>
      </c>
      <c r="G525" s="222"/>
      <c r="H525" s="223" t="s">
        <v>48</v>
      </c>
      <c r="I525" s="223">
        <v>0.29499999999999998</v>
      </c>
      <c r="J525" s="223">
        <v>12</v>
      </c>
      <c r="K525" s="223">
        <v>228</v>
      </c>
      <c r="L525" s="223">
        <v>1596</v>
      </c>
      <c r="M525" s="224">
        <v>1465</v>
      </c>
      <c r="N525" s="225">
        <v>293</v>
      </c>
      <c r="O525" s="226">
        <v>1758</v>
      </c>
      <c r="P525" s="397">
        <f>ROUND(O525*1.6/10,0)*10</f>
        <v>2810</v>
      </c>
      <c r="Q525" s="228" t="str">
        <f t="shared" si="126"/>
        <v/>
      </c>
      <c r="R525" s="229" t="s">
        <v>1008</v>
      </c>
      <c r="S525" s="230" t="s">
        <v>945</v>
      </c>
      <c r="T525" s="228" t="s">
        <v>45</v>
      </c>
      <c r="U525" s="537"/>
      <c r="V525" s="228">
        <f t="shared" si="127"/>
        <v>0</v>
      </c>
      <c r="W525" s="228">
        <f t="shared" si="128"/>
        <v>0</v>
      </c>
      <c r="X525" s="231"/>
      <c r="Y525" s="247" t="s">
        <v>970</v>
      </c>
      <c r="Z525" s="679"/>
      <c r="AA525" s="232" t="s">
        <v>50</v>
      </c>
      <c r="AB525" s="842"/>
      <c r="AC525" s="842"/>
    </row>
    <row r="526" spans="1:29" s="292" customFormat="1" ht="24" customHeight="1">
      <c r="A526" s="535">
        <v>4</v>
      </c>
      <c r="B526" s="248" t="s">
        <v>1009</v>
      </c>
      <c r="C526" s="545"/>
      <c r="D526" s="219" t="s">
        <v>1149</v>
      </c>
      <c r="E526" s="545">
        <v>1</v>
      </c>
      <c r="F526" s="221" t="str">
        <f t="shared" si="125"/>
        <v/>
      </c>
      <c r="G526" s="222"/>
      <c r="H526" s="223" t="s">
        <v>47</v>
      </c>
      <c r="I526" s="223">
        <v>1.58</v>
      </c>
      <c r="J526" s="223">
        <v>6</v>
      </c>
      <c r="K526" s="223">
        <v>72</v>
      </c>
      <c r="L526" s="223">
        <v>216</v>
      </c>
      <c r="M526" s="224">
        <v>2060</v>
      </c>
      <c r="N526" s="225">
        <v>412</v>
      </c>
      <c r="O526" s="226">
        <v>2472</v>
      </c>
      <c r="P526" s="397"/>
      <c r="Q526" s="228" t="str">
        <f t="shared" si="126"/>
        <v/>
      </c>
      <c r="R526" s="229" t="s">
        <v>1010</v>
      </c>
      <c r="S526" s="230" t="s">
        <v>934</v>
      </c>
      <c r="T526" s="228" t="s">
        <v>45</v>
      </c>
      <c r="U526" s="537"/>
      <c r="V526" s="228">
        <f t="shared" si="127"/>
        <v>0</v>
      </c>
      <c r="W526" s="228">
        <f t="shared" si="128"/>
        <v>0</v>
      </c>
      <c r="X526" s="231"/>
      <c r="Y526" s="247" t="s">
        <v>1740</v>
      </c>
      <c r="Z526" s="679"/>
      <c r="AA526" s="232" t="s">
        <v>46</v>
      </c>
      <c r="AB526" s="842"/>
      <c r="AC526" s="842"/>
    </row>
    <row r="527" spans="1:29" s="292" customFormat="1" ht="24" customHeight="1">
      <c r="A527" s="535">
        <v>6</v>
      </c>
      <c r="B527" s="248" t="s">
        <v>1011</v>
      </c>
      <c r="C527" s="538" t="s">
        <v>953</v>
      </c>
      <c r="D527" s="219" t="s">
        <v>1150</v>
      </c>
      <c r="E527" s="545">
        <v>1</v>
      </c>
      <c r="F527" s="221" t="str">
        <f t="shared" si="125"/>
        <v/>
      </c>
      <c r="G527" s="222"/>
      <c r="H527" s="223" t="s">
        <v>47</v>
      </c>
      <c r="I527" s="223">
        <v>0.54800000000000004</v>
      </c>
      <c r="J527" s="223">
        <v>6</v>
      </c>
      <c r="K527" s="223">
        <v>144</v>
      </c>
      <c r="L527" s="223">
        <v>720</v>
      </c>
      <c r="M527" s="224">
        <v>1200.8333333333333</v>
      </c>
      <c r="N527" s="225">
        <v>240.16666666666666</v>
      </c>
      <c r="O527" s="226">
        <v>1441</v>
      </c>
      <c r="P527" s="397">
        <f>ROUND(O527*1.6/10,0)*10</f>
        <v>2310</v>
      </c>
      <c r="Q527" s="228" t="str">
        <f t="shared" si="126"/>
        <v/>
      </c>
      <c r="R527" s="229" t="s">
        <v>1012</v>
      </c>
      <c r="S527" s="230" t="s">
        <v>934</v>
      </c>
      <c r="T527" s="228" t="s">
        <v>45</v>
      </c>
      <c r="U527" s="537"/>
      <c r="V527" s="228">
        <f t="shared" si="127"/>
        <v>0</v>
      </c>
      <c r="W527" s="228">
        <f t="shared" si="128"/>
        <v>0</v>
      </c>
      <c r="X527" s="231"/>
      <c r="Y527" s="764" t="s">
        <v>970</v>
      </c>
      <c r="Z527" s="679"/>
      <c r="AA527" s="843" t="s">
        <v>50</v>
      </c>
      <c r="AB527" s="842"/>
      <c r="AC527" s="842"/>
    </row>
    <row r="528" spans="1:29" s="292" customFormat="1" ht="24" customHeight="1">
      <c r="A528" s="535">
        <v>7</v>
      </c>
      <c r="B528" s="248" t="s">
        <v>1013</v>
      </c>
      <c r="C528" s="535"/>
      <c r="D528" s="219" t="s">
        <v>1014</v>
      </c>
      <c r="E528" s="545">
        <v>1</v>
      </c>
      <c r="F528" s="221" t="str">
        <f t="shared" si="125"/>
        <v/>
      </c>
      <c r="G528" s="222"/>
      <c r="H528" s="223" t="s">
        <v>47</v>
      </c>
      <c r="I528" s="223">
        <v>0.81100000000000005</v>
      </c>
      <c r="J528" s="223">
        <v>6</v>
      </c>
      <c r="K528" s="223">
        <v>102</v>
      </c>
      <c r="L528" s="223">
        <v>408</v>
      </c>
      <c r="M528" s="224">
        <v>1740.8333333333333</v>
      </c>
      <c r="N528" s="225">
        <v>348.16666666666669</v>
      </c>
      <c r="O528" s="226">
        <v>2089</v>
      </c>
      <c r="P528" s="397"/>
      <c r="Q528" s="228" t="str">
        <f t="shared" si="126"/>
        <v/>
      </c>
      <c r="R528" s="229" t="s">
        <v>1015</v>
      </c>
      <c r="S528" s="230" t="s">
        <v>1005</v>
      </c>
      <c r="T528" s="228" t="s">
        <v>45</v>
      </c>
      <c r="U528" s="537"/>
      <c r="V528" s="228">
        <f t="shared" si="127"/>
        <v>0</v>
      </c>
      <c r="W528" s="228">
        <f t="shared" si="128"/>
        <v>0</v>
      </c>
      <c r="X528" s="231"/>
      <c r="Y528" s="247" t="s">
        <v>1740</v>
      </c>
      <c r="Z528" s="762"/>
      <c r="AA528" s="232" t="s">
        <v>46</v>
      </c>
      <c r="AB528" s="842"/>
      <c r="AC528" s="842"/>
    </row>
    <row r="529" spans="1:29" s="292" customFormat="1" ht="24" customHeight="1">
      <c r="A529" s="535">
        <v>9</v>
      </c>
      <c r="B529" s="248" t="s">
        <v>1016</v>
      </c>
      <c r="C529" s="535"/>
      <c r="D529" s="219" t="s">
        <v>1017</v>
      </c>
      <c r="E529" s="545">
        <v>1</v>
      </c>
      <c r="F529" s="221" t="str">
        <f t="shared" si="125"/>
        <v/>
      </c>
      <c r="G529" s="222"/>
      <c r="H529" s="223" t="s">
        <v>48</v>
      </c>
      <c r="I529" s="223">
        <v>0.51300000000000001</v>
      </c>
      <c r="J529" s="223">
        <v>6</v>
      </c>
      <c r="K529" s="223">
        <v>72</v>
      </c>
      <c r="L529" s="223">
        <v>792</v>
      </c>
      <c r="M529" s="224">
        <v>1740.8333333333333</v>
      </c>
      <c r="N529" s="225">
        <v>348.16666666666669</v>
      </c>
      <c r="O529" s="226">
        <v>2089</v>
      </c>
      <c r="P529" s="397"/>
      <c r="Q529" s="228" t="str">
        <f t="shared" si="126"/>
        <v/>
      </c>
      <c r="R529" s="229" t="s">
        <v>1018</v>
      </c>
      <c r="S529" s="230" t="s">
        <v>945</v>
      </c>
      <c r="T529" s="228" t="s">
        <v>45</v>
      </c>
      <c r="U529" s="537"/>
      <c r="V529" s="228">
        <f t="shared" si="127"/>
        <v>0</v>
      </c>
      <c r="W529" s="228">
        <f t="shared" si="128"/>
        <v>0</v>
      </c>
      <c r="X529" s="231"/>
      <c r="Y529" s="247" t="s">
        <v>1740</v>
      </c>
      <c r="Z529" s="679"/>
      <c r="AA529" s="232" t="s">
        <v>46</v>
      </c>
      <c r="AB529" s="842"/>
      <c r="AC529" s="842"/>
    </row>
    <row r="530" spans="1:29" s="728" customFormat="1" ht="24" customHeight="1">
      <c r="A530" s="714" t="s">
        <v>1286</v>
      </c>
      <c r="B530" s="715"/>
      <c r="C530" s="715"/>
      <c r="D530" s="716"/>
      <c r="E530" s="717"/>
      <c r="F530" s="718"/>
      <c r="G530" s="719"/>
      <c r="H530" s="720"/>
      <c r="I530" s="720"/>
      <c r="J530" s="720"/>
      <c r="K530" s="720"/>
      <c r="L530" s="720"/>
      <c r="M530" s="721"/>
      <c r="N530" s="722"/>
      <c r="O530" s="723"/>
      <c r="P530" s="723"/>
      <c r="Q530" s="723"/>
      <c r="R530" s="724"/>
      <c r="S530" s="725"/>
      <c r="T530" s="726"/>
      <c r="U530" s="726"/>
      <c r="V530" s="726"/>
      <c r="W530" s="726"/>
      <c r="X530" s="727"/>
      <c r="Y530" s="727"/>
      <c r="Z530" s="727"/>
      <c r="AA530" s="844"/>
      <c r="AB530" s="842"/>
      <c r="AC530" s="842"/>
    </row>
    <row r="531" spans="1:29" ht="24" customHeight="1">
      <c r="A531" s="729">
        <v>1</v>
      </c>
      <c r="B531" s="322" t="s">
        <v>892</v>
      </c>
      <c r="C531" s="529" t="s">
        <v>893</v>
      </c>
      <c r="D531" s="530" t="s">
        <v>1701</v>
      </c>
      <c r="E531" s="531">
        <v>1</v>
      </c>
      <c r="F531" s="221" t="str">
        <f t="shared" ref="F531:F536" si="129">IF(ISERROR(IF(G531/E531=0,"",G531/E531))=TRUE,"",IF(G531/E531=0,"",G531/E531))</f>
        <v/>
      </c>
      <c r="G531" s="532"/>
      <c r="H531" s="223" t="s">
        <v>44</v>
      </c>
      <c r="I531" s="223">
        <v>0.35</v>
      </c>
      <c r="J531" s="223">
        <v>12</v>
      </c>
      <c r="K531" s="223">
        <v>192</v>
      </c>
      <c r="L531" s="223">
        <v>1344</v>
      </c>
      <c r="M531" s="224">
        <v>1200.8333333333333</v>
      </c>
      <c r="N531" s="225">
        <v>240.16666666666666</v>
      </c>
      <c r="O531" s="226">
        <v>1441</v>
      </c>
      <c r="P531" s="397">
        <f t="shared" ref="P531:P535" si="130">ROUND(O531*1.6/10,0)*10</f>
        <v>2310</v>
      </c>
      <c r="Q531" s="228" t="str">
        <f t="shared" ref="Q531:Q536" si="131">IF(ISERR(IF(O531*G531=0,"",O531*G531))=TRUE,"",IF(O531*G531=0,"",O531*G531))</f>
        <v/>
      </c>
      <c r="R531" s="229" t="s">
        <v>894</v>
      </c>
      <c r="S531" s="230" t="s">
        <v>895</v>
      </c>
      <c r="T531" s="228" t="s">
        <v>45</v>
      </c>
      <c r="U531" s="533"/>
      <c r="V531" s="228">
        <f t="shared" ref="V531:V536" si="132">IFERROR(G531*I531,"")</f>
        <v>0</v>
      </c>
      <c r="W531" s="228">
        <f t="shared" ref="W531:W536" si="133">IFERROR(G531/L531,"")</f>
        <v>0</v>
      </c>
      <c r="X531" s="231"/>
      <c r="Y531" s="247" t="s">
        <v>970</v>
      </c>
      <c r="Z531" s="679"/>
      <c r="AA531" s="232" t="s">
        <v>50</v>
      </c>
      <c r="AB531" s="842"/>
      <c r="AC531" s="842"/>
    </row>
    <row r="532" spans="1:29" ht="24" customHeight="1">
      <c r="A532" s="586">
        <v>2</v>
      </c>
      <c r="B532" s="248" t="s">
        <v>896</v>
      </c>
      <c r="C532" s="529" t="s">
        <v>897</v>
      </c>
      <c r="D532" s="219" t="s">
        <v>1640</v>
      </c>
      <c r="E532" s="246">
        <v>1</v>
      </c>
      <c r="F532" s="221" t="str">
        <f t="shared" si="129"/>
        <v/>
      </c>
      <c r="G532" s="222"/>
      <c r="H532" s="223" t="s">
        <v>47</v>
      </c>
      <c r="I532" s="223">
        <v>0.35</v>
      </c>
      <c r="J532" s="223">
        <v>12</v>
      </c>
      <c r="K532" s="223">
        <v>192</v>
      </c>
      <c r="L532" s="223">
        <v>1344</v>
      </c>
      <c r="M532" s="224">
        <v>1200.8333333333333</v>
      </c>
      <c r="N532" s="225">
        <v>240.16666666666666</v>
      </c>
      <c r="O532" s="226">
        <v>1441</v>
      </c>
      <c r="P532" s="397">
        <f t="shared" si="130"/>
        <v>2310</v>
      </c>
      <c r="Q532" s="228" t="str">
        <f t="shared" si="131"/>
        <v/>
      </c>
      <c r="R532" s="229" t="s">
        <v>898</v>
      </c>
      <c r="S532" s="230" t="s">
        <v>895</v>
      </c>
      <c r="T532" s="228" t="s">
        <v>45</v>
      </c>
      <c r="U532" s="228"/>
      <c r="V532" s="228">
        <f t="shared" si="132"/>
        <v>0</v>
      </c>
      <c r="W532" s="228">
        <f t="shared" si="133"/>
        <v>0</v>
      </c>
      <c r="X532" s="231"/>
      <c r="Y532" s="247" t="s">
        <v>970</v>
      </c>
      <c r="Z532" s="679"/>
      <c r="AA532" s="232" t="s">
        <v>50</v>
      </c>
      <c r="AB532" s="842"/>
      <c r="AC532" s="842"/>
    </row>
    <row r="533" spans="1:29" ht="24" customHeight="1">
      <c r="A533" s="729">
        <v>3</v>
      </c>
      <c r="B533" s="248" t="s">
        <v>899</v>
      </c>
      <c r="C533" s="534" t="s">
        <v>900</v>
      </c>
      <c r="D533" s="219" t="s">
        <v>1641</v>
      </c>
      <c r="E533" s="246">
        <v>1</v>
      </c>
      <c r="F533" s="221" t="str">
        <f t="shared" si="129"/>
        <v/>
      </c>
      <c r="G533" s="222"/>
      <c r="H533" s="223" t="s">
        <v>44</v>
      </c>
      <c r="I533" s="223">
        <v>0.35</v>
      </c>
      <c r="J533" s="223">
        <v>12</v>
      </c>
      <c r="K533" s="223">
        <v>192</v>
      </c>
      <c r="L533" s="223">
        <v>1344</v>
      </c>
      <c r="M533" s="224">
        <v>1200.8333333333333</v>
      </c>
      <c r="N533" s="225">
        <v>240.16666666666666</v>
      </c>
      <c r="O533" s="226">
        <v>1441</v>
      </c>
      <c r="P533" s="397">
        <f t="shared" si="130"/>
        <v>2310</v>
      </c>
      <c r="Q533" s="228" t="str">
        <f t="shared" si="131"/>
        <v/>
      </c>
      <c r="R533" s="229" t="s">
        <v>901</v>
      </c>
      <c r="S533" s="230" t="s">
        <v>895</v>
      </c>
      <c r="T533" s="228" t="s">
        <v>45</v>
      </c>
      <c r="U533" s="228"/>
      <c r="V533" s="228">
        <f t="shared" si="132"/>
        <v>0</v>
      </c>
      <c r="W533" s="228">
        <f t="shared" si="133"/>
        <v>0</v>
      </c>
      <c r="X533" s="231"/>
      <c r="Y533" s="247" t="s">
        <v>970</v>
      </c>
      <c r="Z533" s="679"/>
      <c r="AA533" s="232" t="s">
        <v>50</v>
      </c>
      <c r="AB533" s="842"/>
      <c r="AC533" s="842"/>
    </row>
    <row r="534" spans="1:29" ht="24" customHeight="1">
      <c r="A534" s="586">
        <v>4</v>
      </c>
      <c r="B534" s="248" t="s">
        <v>902</v>
      </c>
      <c r="C534" s="529" t="s">
        <v>903</v>
      </c>
      <c r="D534" s="219" t="s">
        <v>904</v>
      </c>
      <c r="E534" s="246">
        <v>1</v>
      </c>
      <c r="F534" s="221" t="str">
        <f t="shared" si="129"/>
        <v/>
      </c>
      <c r="G534" s="222"/>
      <c r="H534" s="223" t="s">
        <v>44</v>
      </c>
      <c r="I534" s="223">
        <v>0.54800000000000004</v>
      </c>
      <c r="J534" s="223">
        <v>6</v>
      </c>
      <c r="K534" s="223">
        <v>144</v>
      </c>
      <c r="L534" s="223">
        <v>720</v>
      </c>
      <c r="M534" s="224">
        <v>1597.5</v>
      </c>
      <c r="N534" s="225">
        <v>319.5</v>
      </c>
      <c r="O534" s="226">
        <v>1917</v>
      </c>
      <c r="P534" s="397">
        <f t="shared" si="130"/>
        <v>3070</v>
      </c>
      <c r="Q534" s="228" t="str">
        <f t="shared" si="131"/>
        <v/>
      </c>
      <c r="R534" s="229" t="s">
        <v>905</v>
      </c>
      <c r="S534" s="230" t="s">
        <v>895</v>
      </c>
      <c r="T534" s="228" t="s">
        <v>45</v>
      </c>
      <c r="U534" s="228"/>
      <c r="V534" s="228">
        <f t="shared" si="132"/>
        <v>0</v>
      </c>
      <c r="W534" s="228">
        <f t="shared" si="133"/>
        <v>0</v>
      </c>
      <c r="X534" s="231"/>
      <c r="Y534" s="247" t="s">
        <v>970</v>
      </c>
      <c r="Z534" s="679"/>
      <c r="AA534" s="232" t="s">
        <v>46</v>
      </c>
      <c r="AB534" s="842"/>
      <c r="AC534" s="842"/>
    </row>
    <row r="535" spans="1:29" ht="24" customHeight="1">
      <c r="A535" s="586">
        <v>6</v>
      </c>
      <c r="B535" s="248" t="s">
        <v>906</v>
      </c>
      <c r="C535" s="529" t="s">
        <v>907</v>
      </c>
      <c r="D535" s="219" t="s">
        <v>908</v>
      </c>
      <c r="E535" s="246">
        <v>1</v>
      </c>
      <c r="F535" s="221" t="str">
        <f t="shared" si="129"/>
        <v/>
      </c>
      <c r="G535" s="222"/>
      <c r="H535" s="223" t="s">
        <v>44</v>
      </c>
      <c r="I535" s="223">
        <v>0.54800000000000004</v>
      </c>
      <c r="J535" s="223">
        <v>6</v>
      </c>
      <c r="K535" s="223">
        <v>144</v>
      </c>
      <c r="L535" s="223">
        <v>720</v>
      </c>
      <c r="M535" s="224">
        <v>1597.5</v>
      </c>
      <c r="N535" s="225">
        <v>319.5</v>
      </c>
      <c r="O535" s="226">
        <v>1917</v>
      </c>
      <c r="P535" s="397">
        <f t="shared" si="130"/>
        <v>3070</v>
      </c>
      <c r="Q535" s="228" t="str">
        <f t="shared" si="131"/>
        <v/>
      </c>
      <c r="R535" s="229" t="s">
        <v>909</v>
      </c>
      <c r="S535" s="230" t="s">
        <v>895</v>
      </c>
      <c r="T535" s="228" t="s">
        <v>45</v>
      </c>
      <c r="U535" s="228"/>
      <c r="V535" s="228">
        <f t="shared" si="132"/>
        <v>0</v>
      </c>
      <c r="W535" s="228">
        <f t="shared" si="133"/>
        <v>0</v>
      </c>
      <c r="X535" s="231"/>
      <c r="Y535" s="247" t="s">
        <v>970</v>
      </c>
      <c r="Z535" s="679"/>
      <c r="AA535" s="232" t="s">
        <v>46</v>
      </c>
      <c r="AB535" s="842"/>
      <c r="AC535" s="842"/>
    </row>
    <row r="536" spans="1:29" ht="24" customHeight="1">
      <c r="A536" s="729">
        <v>7</v>
      </c>
      <c r="B536" s="248" t="s">
        <v>1764</v>
      </c>
      <c r="C536" s="529" t="s">
        <v>897</v>
      </c>
      <c r="D536" s="219" t="s">
        <v>1765</v>
      </c>
      <c r="E536" s="246">
        <v>1</v>
      </c>
      <c r="F536" s="221" t="str">
        <f t="shared" si="129"/>
        <v/>
      </c>
      <c r="G536" s="222"/>
      <c r="H536" s="223" t="s">
        <v>44</v>
      </c>
      <c r="I536" s="223">
        <v>1.58</v>
      </c>
      <c r="J536" s="223">
        <v>6</v>
      </c>
      <c r="K536" s="223">
        <v>72</v>
      </c>
      <c r="L536" s="223">
        <v>216</v>
      </c>
      <c r="M536" s="224">
        <v>2478.3333333333335</v>
      </c>
      <c r="N536" s="225">
        <v>495.66666666666669</v>
      </c>
      <c r="O536" s="226">
        <v>2974</v>
      </c>
      <c r="P536" s="397"/>
      <c r="Q536" s="228" t="str">
        <f t="shared" si="131"/>
        <v/>
      </c>
      <c r="R536" s="229" t="s">
        <v>1766</v>
      </c>
      <c r="S536" s="230" t="s">
        <v>895</v>
      </c>
      <c r="T536" s="228" t="s">
        <v>45</v>
      </c>
      <c r="U536" s="228"/>
      <c r="V536" s="228">
        <f t="shared" si="132"/>
        <v>0</v>
      </c>
      <c r="W536" s="228">
        <f t="shared" si="133"/>
        <v>0</v>
      </c>
      <c r="X536" s="231"/>
      <c r="Y536" s="247" t="s">
        <v>970</v>
      </c>
      <c r="Z536" s="679"/>
      <c r="AA536" s="232" t="s">
        <v>46</v>
      </c>
      <c r="AB536" s="842"/>
      <c r="AC536" s="842"/>
    </row>
    <row r="537" spans="1:29" s="551" customFormat="1" ht="24" customHeight="1">
      <c r="A537" s="562" t="s">
        <v>1019</v>
      </c>
      <c r="B537" s="563"/>
      <c r="C537" s="564"/>
      <c r="D537" s="563"/>
      <c r="E537" s="565"/>
      <c r="F537" s="563"/>
      <c r="G537" s="566"/>
      <c r="H537" s="563"/>
      <c r="I537" s="563"/>
      <c r="J537" s="563"/>
      <c r="K537" s="563"/>
      <c r="L537" s="563"/>
      <c r="M537" s="563"/>
      <c r="N537" s="563"/>
      <c r="O537" s="563"/>
      <c r="P537" s="563"/>
      <c r="Q537" s="563"/>
      <c r="R537" s="563"/>
      <c r="S537" s="563"/>
      <c r="T537" s="563"/>
      <c r="U537" s="563"/>
      <c r="V537" s="563"/>
      <c r="W537" s="563"/>
      <c r="X537" s="563"/>
      <c r="Y537" s="563"/>
      <c r="Z537" s="563"/>
      <c r="AA537" s="563"/>
      <c r="AB537" s="842"/>
      <c r="AC537" s="842"/>
    </row>
    <row r="538" spans="1:29" s="292" customFormat="1" ht="24" customHeight="1">
      <c r="A538" s="535">
        <v>1</v>
      </c>
      <c r="B538" s="248" t="s">
        <v>1020</v>
      </c>
      <c r="C538" s="535"/>
      <c r="D538" s="219" t="s">
        <v>1151</v>
      </c>
      <c r="E538" s="545">
        <v>1</v>
      </c>
      <c r="F538" s="221" t="str">
        <f t="shared" ref="F538:F544" si="134">IF(ISERROR(IF(G538/E538=0,"",G538/E538))=TRUE,"",IF(G538/E538=0,"",G538/E538))</f>
        <v/>
      </c>
      <c r="G538" s="222"/>
      <c r="H538" s="223" t="s">
        <v>48</v>
      </c>
      <c r="I538" s="223">
        <v>0.35</v>
      </c>
      <c r="J538" s="223">
        <v>12</v>
      </c>
      <c r="K538" s="223">
        <v>192</v>
      </c>
      <c r="L538" s="223">
        <v>1344</v>
      </c>
      <c r="M538" s="224">
        <v>925</v>
      </c>
      <c r="N538" s="225">
        <v>185</v>
      </c>
      <c r="O538" s="226">
        <v>1110</v>
      </c>
      <c r="P538" s="397">
        <f>ROUND(O538*1.6/10,0)*10</f>
        <v>1780</v>
      </c>
      <c r="Q538" s="228" t="str">
        <f t="shared" ref="Q538:Q544" si="135">IF(ISERR(IF(O538*G538=0,"",O538*G538))=TRUE,"",IF(O538*G538=0,"",O538*G538))</f>
        <v/>
      </c>
      <c r="R538" s="229" t="s">
        <v>1021</v>
      </c>
      <c r="S538" s="230" t="s">
        <v>934</v>
      </c>
      <c r="T538" s="228" t="s">
        <v>45</v>
      </c>
      <c r="U538" s="537"/>
      <c r="V538" s="228">
        <f t="shared" ref="V538:V544" si="136">IFERROR(G538*I538,"")</f>
        <v>0</v>
      </c>
      <c r="W538" s="228">
        <f t="shared" ref="W538:W544" si="137">IFERROR(G538/L538,"")</f>
        <v>0</v>
      </c>
      <c r="X538" s="231"/>
      <c r="Y538" s="247" t="s">
        <v>970</v>
      </c>
      <c r="Z538" s="679"/>
      <c r="AA538" s="232" t="s">
        <v>50</v>
      </c>
      <c r="AB538" s="842"/>
      <c r="AC538" s="842"/>
    </row>
    <row r="539" spans="1:29" s="292" customFormat="1" ht="24" customHeight="1">
      <c r="A539" s="535">
        <v>2</v>
      </c>
      <c r="B539" s="248" t="s">
        <v>1022</v>
      </c>
      <c r="C539" s="535"/>
      <c r="D539" s="219" t="s">
        <v>1023</v>
      </c>
      <c r="E539" s="545">
        <v>1</v>
      </c>
      <c r="F539" s="221" t="str">
        <f t="shared" si="134"/>
        <v/>
      </c>
      <c r="G539" s="222"/>
      <c r="H539" s="223" t="s">
        <v>48</v>
      </c>
      <c r="I539" s="223">
        <v>0.23</v>
      </c>
      <c r="J539" s="223">
        <v>6</v>
      </c>
      <c r="K539" s="223">
        <v>324</v>
      </c>
      <c r="L539" s="223">
        <v>1620</v>
      </c>
      <c r="M539" s="224">
        <v>1024.1666666666667</v>
      </c>
      <c r="N539" s="225">
        <v>204.83333333333334</v>
      </c>
      <c r="O539" s="226">
        <v>1229</v>
      </c>
      <c r="P539" s="397">
        <f>ROUND(O539*1.6/10,0)*10</f>
        <v>1970</v>
      </c>
      <c r="Q539" s="228" t="str">
        <f t="shared" si="135"/>
        <v/>
      </c>
      <c r="R539" s="229" t="s">
        <v>1024</v>
      </c>
      <c r="S539" s="230" t="s">
        <v>938</v>
      </c>
      <c r="T539" s="228" t="s">
        <v>45</v>
      </c>
      <c r="U539" s="537"/>
      <c r="V539" s="228">
        <f t="shared" si="136"/>
        <v>0</v>
      </c>
      <c r="W539" s="228">
        <f t="shared" si="137"/>
        <v>0</v>
      </c>
      <c r="X539" s="231"/>
      <c r="Y539" s="247" t="s">
        <v>970</v>
      </c>
      <c r="Z539" s="679"/>
      <c r="AA539" s="232" t="s">
        <v>50</v>
      </c>
      <c r="AB539" s="842"/>
      <c r="AC539" s="842"/>
    </row>
    <row r="540" spans="1:29" s="292" customFormat="1" ht="24" customHeight="1">
      <c r="A540" s="535">
        <v>3</v>
      </c>
      <c r="B540" s="248" t="s">
        <v>1025</v>
      </c>
      <c r="C540" s="535"/>
      <c r="D540" s="219" t="s">
        <v>1026</v>
      </c>
      <c r="E540" s="545">
        <v>1</v>
      </c>
      <c r="F540" s="221" t="str">
        <f t="shared" si="134"/>
        <v/>
      </c>
      <c r="G540" s="222"/>
      <c r="H540" s="223" t="s">
        <v>47</v>
      </c>
      <c r="I540" s="223">
        <v>0.29499999999999998</v>
      </c>
      <c r="J540" s="223">
        <v>12</v>
      </c>
      <c r="K540" s="223">
        <v>228</v>
      </c>
      <c r="L540" s="223">
        <v>1596</v>
      </c>
      <c r="M540" s="224">
        <v>1465</v>
      </c>
      <c r="N540" s="225">
        <v>293</v>
      </c>
      <c r="O540" s="226">
        <v>1758</v>
      </c>
      <c r="P540" s="397">
        <f>ROUND(O540*1.6/10,0)*10</f>
        <v>2810</v>
      </c>
      <c r="Q540" s="228" t="str">
        <f t="shared" si="135"/>
        <v/>
      </c>
      <c r="R540" s="229" t="s">
        <v>1027</v>
      </c>
      <c r="S540" s="230" t="s">
        <v>945</v>
      </c>
      <c r="T540" s="228" t="s">
        <v>45</v>
      </c>
      <c r="U540" s="537"/>
      <c r="V540" s="228">
        <f t="shared" si="136"/>
        <v>0</v>
      </c>
      <c r="W540" s="228">
        <f t="shared" si="137"/>
        <v>0</v>
      </c>
      <c r="X540" s="231"/>
      <c r="Y540" s="247" t="s">
        <v>970</v>
      </c>
      <c r="Z540" s="679"/>
      <c r="AA540" s="232" t="s">
        <v>50</v>
      </c>
      <c r="AB540" s="842"/>
      <c r="AC540" s="842"/>
    </row>
    <row r="541" spans="1:29" s="292" customFormat="1" ht="24" customHeight="1">
      <c r="A541" s="535">
        <v>4</v>
      </c>
      <c r="B541" s="248" t="s">
        <v>1028</v>
      </c>
      <c r="C541" s="535"/>
      <c r="D541" s="219" t="s">
        <v>1178</v>
      </c>
      <c r="E541" s="545">
        <v>1</v>
      </c>
      <c r="F541" s="221" t="str">
        <f t="shared" si="134"/>
        <v/>
      </c>
      <c r="G541" s="222"/>
      <c r="H541" s="223" t="s">
        <v>48</v>
      </c>
      <c r="I541" s="223">
        <v>1.58</v>
      </c>
      <c r="J541" s="223">
        <v>6</v>
      </c>
      <c r="K541" s="223">
        <v>72</v>
      </c>
      <c r="L541" s="223">
        <v>216</v>
      </c>
      <c r="M541" s="224">
        <v>2060</v>
      </c>
      <c r="N541" s="225">
        <v>412</v>
      </c>
      <c r="O541" s="226">
        <v>2472</v>
      </c>
      <c r="P541" s="397"/>
      <c r="Q541" s="228" t="str">
        <f t="shared" si="135"/>
        <v/>
      </c>
      <c r="R541" s="229" t="s">
        <v>1029</v>
      </c>
      <c r="S541" s="230" t="s">
        <v>934</v>
      </c>
      <c r="T541" s="228" t="s">
        <v>45</v>
      </c>
      <c r="U541" s="537"/>
      <c r="V541" s="228">
        <f t="shared" si="136"/>
        <v>0</v>
      </c>
      <c r="W541" s="228">
        <f t="shared" si="137"/>
        <v>0</v>
      </c>
      <c r="X541" s="231"/>
      <c r="Y541" s="247" t="s">
        <v>970</v>
      </c>
      <c r="Z541" s="679"/>
      <c r="AA541" s="232" t="s">
        <v>46</v>
      </c>
      <c r="AB541" s="842"/>
      <c r="AC541" s="842"/>
    </row>
    <row r="542" spans="1:29" s="292" customFormat="1" ht="24" customHeight="1">
      <c r="A542" s="535">
        <v>6</v>
      </c>
      <c r="B542" s="248" t="s">
        <v>1827</v>
      </c>
      <c r="C542" s="538" t="s">
        <v>1684</v>
      </c>
      <c r="D542" s="219" t="s">
        <v>1828</v>
      </c>
      <c r="E542" s="545">
        <v>1</v>
      </c>
      <c r="F542" s="221" t="str">
        <f t="shared" si="134"/>
        <v/>
      </c>
      <c r="G542" s="222"/>
      <c r="H542" s="223" t="s">
        <v>47</v>
      </c>
      <c r="I542" s="223">
        <v>0.54800000000000004</v>
      </c>
      <c r="J542" s="223">
        <v>6</v>
      </c>
      <c r="K542" s="223">
        <v>144</v>
      </c>
      <c r="L542" s="223">
        <v>720</v>
      </c>
      <c r="M542" s="224">
        <v>1200.8333333333333</v>
      </c>
      <c r="N542" s="225">
        <v>240.16666666666666</v>
      </c>
      <c r="O542" s="226">
        <v>1441</v>
      </c>
      <c r="P542" s="397">
        <f>ROUND(O542*1.6/10,0)*10</f>
        <v>2310</v>
      </c>
      <c r="Q542" s="228" t="str">
        <f t="shared" si="135"/>
        <v/>
      </c>
      <c r="R542" s="229" t="s">
        <v>1829</v>
      </c>
      <c r="S542" s="230" t="s">
        <v>934</v>
      </c>
      <c r="T542" s="228" t="s">
        <v>45</v>
      </c>
      <c r="U542" s="537"/>
      <c r="V542" s="228">
        <f t="shared" si="136"/>
        <v>0</v>
      </c>
      <c r="W542" s="228">
        <f t="shared" si="137"/>
        <v>0</v>
      </c>
      <c r="X542" s="231"/>
      <c r="Y542" s="764" t="s">
        <v>970</v>
      </c>
      <c r="Z542" s="679"/>
      <c r="AA542" s="843" t="s">
        <v>50</v>
      </c>
      <c r="AB542" s="842"/>
      <c r="AC542" s="842"/>
    </row>
    <row r="543" spans="1:29" s="292" customFormat="1" ht="24" customHeight="1">
      <c r="A543" s="535">
        <v>7</v>
      </c>
      <c r="B543" s="248" t="s">
        <v>1030</v>
      </c>
      <c r="C543" s="535"/>
      <c r="D543" s="219" t="s">
        <v>1031</v>
      </c>
      <c r="E543" s="545">
        <v>1</v>
      </c>
      <c r="F543" s="221" t="str">
        <f t="shared" si="134"/>
        <v/>
      </c>
      <c r="G543" s="222"/>
      <c r="H543" s="223" t="s">
        <v>47</v>
      </c>
      <c r="I543" s="223">
        <v>0.81100000000000005</v>
      </c>
      <c r="J543" s="223">
        <v>6</v>
      </c>
      <c r="K543" s="223">
        <v>102</v>
      </c>
      <c r="L543" s="223">
        <v>408</v>
      </c>
      <c r="M543" s="224">
        <v>1740.8333333333333</v>
      </c>
      <c r="N543" s="225">
        <v>348.16666666666669</v>
      </c>
      <c r="O543" s="226">
        <v>2089</v>
      </c>
      <c r="P543" s="397"/>
      <c r="Q543" s="228" t="str">
        <f t="shared" si="135"/>
        <v/>
      </c>
      <c r="R543" s="229" t="s">
        <v>1032</v>
      </c>
      <c r="S543" s="230" t="s">
        <v>938</v>
      </c>
      <c r="T543" s="228" t="s">
        <v>45</v>
      </c>
      <c r="U543" s="537"/>
      <c r="V543" s="228">
        <f t="shared" si="136"/>
        <v>0</v>
      </c>
      <c r="W543" s="228">
        <f t="shared" si="137"/>
        <v>0</v>
      </c>
      <c r="X543" s="231"/>
      <c r="Y543" s="247" t="s">
        <v>970</v>
      </c>
      <c r="Z543" s="762"/>
      <c r="AA543" s="232" t="s">
        <v>46</v>
      </c>
      <c r="AB543" s="842"/>
      <c r="AC543" s="842"/>
    </row>
    <row r="544" spans="1:29" s="292" customFormat="1" ht="24" customHeight="1">
      <c r="A544" s="535">
        <v>9</v>
      </c>
      <c r="B544" s="248" t="s">
        <v>1033</v>
      </c>
      <c r="C544" s="535"/>
      <c r="D544" s="219" t="s">
        <v>1034</v>
      </c>
      <c r="E544" s="545">
        <v>1</v>
      </c>
      <c r="F544" s="221" t="str">
        <f t="shared" si="134"/>
        <v/>
      </c>
      <c r="G544" s="222"/>
      <c r="H544" s="223" t="s">
        <v>47</v>
      </c>
      <c r="I544" s="223">
        <v>0.51300000000000001</v>
      </c>
      <c r="J544" s="223">
        <v>6</v>
      </c>
      <c r="K544" s="223">
        <v>72</v>
      </c>
      <c r="L544" s="223">
        <v>792</v>
      </c>
      <c r="M544" s="224">
        <v>1740.8333333333333</v>
      </c>
      <c r="N544" s="225">
        <v>348.16666666666669</v>
      </c>
      <c r="O544" s="226">
        <v>2089</v>
      </c>
      <c r="P544" s="397"/>
      <c r="Q544" s="228" t="str">
        <f t="shared" si="135"/>
        <v/>
      </c>
      <c r="R544" s="229" t="s">
        <v>1035</v>
      </c>
      <c r="S544" s="230" t="s">
        <v>945</v>
      </c>
      <c r="T544" s="228" t="s">
        <v>45</v>
      </c>
      <c r="U544" s="537"/>
      <c r="V544" s="228">
        <f t="shared" si="136"/>
        <v>0</v>
      </c>
      <c r="W544" s="228">
        <f t="shared" si="137"/>
        <v>0</v>
      </c>
      <c r="X544" s="231"/>
      <c r="Y544" s="247" t="s">
        <v>970</v>
      </c>
      <c r="Z544" s="679"/>
      <c r="AA544" s="232" t="s">
        <v>46</v>
      </c>
      <c r="AB544" s="842"/>
      <c r="AC544" s="842"/>
    </row>
    <row r="545" spans="1:29" s="551" customFormat="1" ht="24" customHeight="1">
      <c r="A545" s="567" t="s">
        <v>1036</v>
      </c>
      <c r="B545" s="568"/>
      <c r="C545" s="569"/>
      <c r="D545" s="568"/>
      <c r="E545" s="570"/>
      <c r="F545" s="568"/>
      <c r="G545" s="571"/>
      <c r="H545" s="568"/>
      <c r="I545" s="568"/>
      <c r="J545" s="568"/>
      <c r="K545" s="568"/>
      <c r="L545" s="568"/>
      <c r="M545" s="568"/>
      <c r="N545" s="568"/>
      <c r="O545" s="568"/>
      <c r="P545" s="568"/>
      <c r="Q545" s="568"/>
      <c r="R545" s="568"/>
      <c r="S545" s="568"/>
      <c r="T545" s="568"/>
      <c r="U545" s="568"/>
      <c r="V545" s="568"/>
      <c r="W545" s="568"/>
      <c r="X545" s="568"/>
      <c r="Y545" s="568"/>
      <c r="Z545" s="568"/>
      <c r="AA545" s="568"/>
      <c r="AB545" s="842"/>
      <c r="AC545" s="842"/>
    </row>
    <row r="546" spans="1:29" s="292" customFormat="1" ht="24" customHeight="1">
      <c r="A546" s="535">
        <v>1</v>
      </c>
      <c r="B546" s="280" t="s">
        <v>1037</v>
      </c>
      <c r="C546" s="536"/>
      <c r="D546" s="219" t="s">
        <v>1152</v>
      </c>
      <c r="E546" s="545">
        <v>1</v>
      </c>
      <c r="F546" s="221" t="str">
        <f t="shared" ref="F546:F548" si="138">IF(ISERROR(IF(G546/E546=0,"",G546/E546))=TRUE,"",IF(G546/E546=0,"",G546/E546))</f>
        <v/>
      </c>
      <c r="G546" s="222"/>
      <c r="H546" s="223" t="s">
        <v>48</v>
      </c>
      <c r="I546" s="223">
        <v>0.35</v>
      </c>
      <c r="J546" s="223">
        <v>12</v>
      </c>
      <c r="K546" s="223">
        <v>192</v>
      </c>
      <c r="L546" s="223">
        <v>1344</v>
      </c>
      <c r="M546" s="224">
        <v>925</v>
      </c>
      <c r="N546" s="225">
        <v>185</v>
      </c>
      <c r="O546" s="226">
        <v>1110</v>
      </c>
      <c r="P546" s="397">
        <f>ROUND(O546*1.6/10,0)*10</f>
        <v>1780</v>
      </c>
      <c r="Q546" s="228" t="str">
        <f t="shared" ref="Q546:Q548" si="139">IF(ISERR(IF(O546*G546=0,"",O546*G546))=TRUE,"",IF(O546*G546=0,"",O546*G546))</f>
        <v/>
      </c>
      <c r="R546" s="229" t="s">
        <v>1038</v>
      </c>
      <c r="S546" s="230" t="s">
        <v>934</v>
      </c>
      <c r="T546" s="228" t="s">
        <v>45</v>
      </c>
      <c r="U546" s="537"/>
      <c r="V546" s="228">
        <f t="shared" ref="V546:V548" si="140">IFERROR(G546*I546,"")</f>
        <v>0</v>
      </c>
      <c r="W546" s="228">
        <f t="shared" ref="W546:W548" si="141">IFERROR(G546/L546,"")</f>
        <v>0</v>
      </c>
      <c r="X546" s="231"/>
      <c r="Y546" s="803" t="s">
        <v>970</v>
      </c>
      <c r="Z546" s="803"/>
      <c r="AA546" s="803" t="s">
        <v>50</v>
      </c>
      <c r="AB546" s="842"/>
      <c r="AC546" s="842"/>
    </row>
    <row r="547" spans="1:29" s="292" customFormat="1" ht="24" customHeight="1">
      <c r="A547" s="535">
        <v>2</v>
      </c>
      <c r="B547" s="280" t="s">
        <v>1039</v>
      </c>
      <c r="C547" s="536"/>
      <c r="D547" s="219" t="s">
        <v>1687</v>
      </c>
      <c r="E547" s="545">
        <v>1</v>
      </c>
      <c r="F547" s="221" t="str">
        <f t="shared" si="138"/>
        <v/>
      </c>
      <c r="G547" s="222"/>
      <c r="H547" s="223" t="s">
        <v>47</v>
      </c>
      <c r="I547" s="223">
        <v>0.155</v>
      </c>
      <c r="J547" s="223">
        <v>18</v>
      </c>
      <c r="K547" s="223">
        <v>414</v>
      </c>
      <c r="L547" s="223">
        <v>2070</v>
      </c>
      <c r="M547" s="224">
        <v>1156.6666666666667</v>
      </c>
      <c r="N547" s="225">
        <v>231.33333333333331</v>
      </c>
      <c r="O547" s="226">
        <v>1388</v>
      </c>
      <c r="P547" s="397">
        <f>ROUND(O547*1.6/10,0)*10</f>
        <v>2220</v>
      </c>
      <c r="Q547" s="228" t="str">
        <f t="shared" si="139"/>
        <v/>
      </c>
      <c r="R547" s="229" t="s">
        <v>1040</v>
      </c>
      <c r="S547" s="230" t="s">
        <v>968</v>
      </c>
      <c r="T547" s="228" t="s">
        <v>45</v>
      </c>
      <c r="U547" s="537"/>
      <c r="V547" s="228">
        <f t="shared" si="140"/>
        <v>0</v>
      </c>
      <c r="W547" s="228">
        <f t="shared" si="141"/>
        <v>0</v>
      </c>
      <c r="X547" s="231"/>
      <c r="Y547" s="247" t="s">
        <v>970</v>
      </c>
      <c r="Z547" s="679"/>
      <c r="AA547" s="232" t="s">
        <v>50</v>
      </c>
      <c r="AB547" s="842"/>
      <c r="AC547" s="842"/>
    </row>
    <row r="548" spans="1:29" s="292" customFormat="1" ht="24" customHeight="1">
      <c r="A548" s="535">
        <v>3</v>
      </c>
      <c r="B548" s="280" t="s">
        <v>1041</v>
      </c>
      <c r="C548" s="535"/>
      <c r="D548" s="219" t="s">
        <v>1153</v>
      </c>
      <c r="E548" s="545">
        <v>1</v>
      </c>
      <c r="F548" s="221" t="str">
        <f t="shared" si="138"/>
        <v/>
      </c>
      <c r="G548" s="222"/>
      <c r="H548" s="223" t="s">
        <v>48</v>
      </c>
      <c r="I548" s="223">
        <v>1.58</v>
      </c>
      <c r="J548" s="223">
        <v>6</v>
      </c>
      <c r="K548" s="223">
        <v>72</v>
      </c>
      <c r="L548" s="223">
        <v>216</v>
      </c>
      <c r="M548" s="224">
        <v>2060</v>
      </c>
      <c r="N548" s="225">
        <v>412</v>
      </c>
      <c r="O548" s="226">
        <v>2472</v>
      </c>
      <c r="P548" s="397"/>
      <c r="Q548" s="228" t="str">
        <f t="shared" si="139"/>
        <v/>
      </c>
      <c r="R548" s="229" t="s">
        <v>1042</v>
      </c>
      <c r="S548" s="230" t="s">
        <v>934</v>
      </c>
      <c r="T548" s="228" t="s">
        <v>45</v>
      </c>
      <c r="V548" s="228">
        <f t="shared" si="140"/>
        <v>0</v>
      </c>
      <c r="W548" s="228">
        <f t="shared" si="141"/>
        <v>0</v>
      </c>
      <c r="X548" s="231"/>
      <c r="Y548" s="247" t="s">
        <v>970</v>
      </c>
      <c r="Z548" s="679"/>
      <c r="AA548" s="232" t="s">
        <v>46</v>
      </c>
      <c r="AB548" s="842"/>
      <c r="AC548" s="842"/>
    </row>
    <row r="549" spans="1:29" s="551" customFormat="1" ht="24" customHeight="1">
      <c r="A549" s="572" t="s">
        <v>1043</v>
      </c>
      <c r="B549" s="573"/>
      <c r="C549" s="574"/>
      <c r="D549" s="573"/>
      <c r="E549" s="575"/>
      <c r="F549" s="573"/>
      <c r="G549" s="576"/>
      <c r="H549" s="573"/>
      <c r="I549" s="573"/>
      <c r="J549" s="573"/>
      <c r="K549" s="573"/>
      <c r="L549" s="573"/>
      <c r="M549" s="573"/>
      <c r="N549" s="573"/>
      <c r="O549" s="573"/>
      <c r="P549" s="573"/>
      <c r="Q549" s="573"/>
      <c r="R549" s="573"/>
      <c r="S549" s="573"/>
      <c r="T549" s="573"/>
      <c r="U549" s="573"/>
      <c r="V549" s="573"/>
      <c r="W549" s="573"/>
      <c r="X549" s="573"/>
      <c r="Y549" s="247"/>
      <c r="Z549" s="679"/>
      <c r="AA549" s="573"/>
      <c r="AB549" s="842"/>
      <c r="AC549" s="842"/>
    </row>
    <row r="550" spans="1:29" s="292" customFormat="1" ht="24" customHeight="1">
      <c r="A550" s="535">
        <v>1</v>
      </c>
      <c r="B550" s="280" t="s">
        <v>1044</v>
      </c>
      <c r="C550" s="535"/>
      <c r="D550" s="219" t="s">
        <v>1045</v>
      </c>
      <c r="E550" s="545">
        <v>1</v>
      </c>
      <c r="F550" s="221" t="str">
        <f t="shared" ref="F550:F554" si="142">IF(ISERROR(IF(G550/E550=0,"",G550/E550))=TRUE,"",IF(G550/E550=0,"",G550/E550))</f>
        <v/>
      </c>
      <c r="G550" s="222"/>
      <c r="H550" s="223" t="s">
        <v>47</v>
      </c>
      <c r="I550" s="223">
        <v>0.35</v>
      </c>
      <c r="J550" s="223">
        <v>12</v>
      </c>
      <c r="K550" s="223">
        <v>192</v>
      </c>
      <c r="L550" s="223">
        <v>1344</v>
      </c>
      <c r="M550" s="224">
        <v>925</v>
      </c>
      <c r="N550" s="225">
        <v>185</v>
      </c>
      <c r="O550" s="226">
        <v>1110</v>
      </c>
      <c r="P550" s="397">
        <f>ROUND(O550*1.6/10,0)*10</f>
        <v>1780</v>
      </c>
      <c r="Q550" s="228" t="str">
        <f t="shared" ref="Q550:Q554" si="143">IF(ISERR(IF(O550*G550=0,"",O550*G550))=TRUE,"",IF(O550*G550=0,"",O550*G550))</f>
        <v/>
      </c>
      <c r="R550" s="229" t="s">
        <v>1046</v>
      </c>
      <c r="S550" s="230" t="s">
        <v>934</v>
      </c>
      <c r="T550" s="228" t="s">
        <v>45</v>
      </c>
      <c r="U550" s="537"/>
      <c r="V550" s="228">
        <f t="shared" ref="V550:V554" si="144">IFERROR(G550*I550,"")</f>
        <v>0</v>
      </c>
      <c r="W550" s="228">
        <f t="shared" ref="W550:W554" si="145">IFERROR(G550/L550,"")</f>
        <v>0</v>
      </c>
      <c r="X550" s="231"/>
      <c r="Y550" s="247" t="s">
        <v>970</v>
      </c>
      <c r="Z550" s="679"/>
      <c r="AA550" s="232" t="s">
        <v>50</v>
      </c>
      <c r="AB550" s="842"/>
      <c r="AC550" s="842"/>
    </row>
    <row r="551" spans="1:29" s="292" customFormat="1" ht="24" customHeight="1">
      <c r="A551" s="535">
        <v>2</v>
      </c>
      <c r="B551" s="280" t="s">
        <v>1047</v>
      </c>
      <c r="C551" s="535"/>
      <c r="D551" s="219" t="s">
        <v>1048</v>
      </c>
      <c r="E551" s="545">
        <v>1</v>
      </c>
      <c r="F551" s="221" t="str">
        <f t="shared" si="142"/>
        <v/>
      </c>
      <c r="G551" s="222"/>
      <c r="H551" s="223" t="s">
        <v>47</v>
      </c>
      <c r="I551" s="223">
        <v>0.29499999999999998</v>
      </c>
      <c r="J551" s="223">
        <v>12</v>
      </c>
      <c r="K551" s="223">
        <v>228</v>
      </c>
      <c r="L551" s="223">
        <v>1596</v>
      </c>
      <c r="M551" s="224">
        <v>1465</v>
      </c>
      <c r="N551" s="225">
        <v>293</v>
      </c>
      <c r="O551" s="226">
        <v>1758</v>
      </c>
      <c r="P551" s="397">
        <f>ROUND(O551*1.6/10,0)*10</f>
        <v>2810</v>
      </c>
      <c r="Q551" s="228" t="str">
        <f t="shared" si="143"/>
        <v/>
      </c>
      <c r="R551" s="229" t="s">
        <v>1049</v>
      </c>
      <c r="S551" s="230" t="s">
        <v>945</v>
      </c>
      <c r="T551" s="228" t="s">
        <v>45</v>
      </c>
      <c r="U551" s="537"/>
      <c r="V551" s="228">
        <f t="shared" si="144"/>
        <v>0</v>
      </c>
      <c r="W551" s="228">
        <f t="shared" si="145"/>
        <v>0</v>
      </c>
      <c r="X551" s="231"/>
      <c r="Y551" s="247" t="s">
        <v>970</v>
      </c>
      <c r="Z551" s="679"/>
      <c r="AA551" s="232" t="s">
        <v>50</v>
      </c>
      <c r="AB551" s="842"/>
      <c r="AC551" s="842"/>
    </row>
    <row r="552" spans="1:29" s="292" customFormat="1" ht="24" customHeight="1">
      <c r="A552" s="535">
        <v>3</v>
      </c>
      <c r="B552" s="280" t="s">
        <v>1287</v>
      </c>
      <c r="C552" s="536"/>
      <c r="D552" s="219" t="s">
        <v>1050</v>
      </c>
      <c r="E552" s="545">
        <v>1</v>
      </c>
      <c r="F552" s="221" t="str">
        <f t="shared" si="142"/>
        <v/>
      </c>
      <c r="G552" s="222"/>
      <c r="H552" s="223" t="s">
        <v>48</v>
      </c>
      <c r="I552" s="223">
        <v>0.155</v>
      </c>
      <c r="J552" s="223">
        <v>18</v>
      </c>
      <c r="K552" s="223">
        <v>414</v>
      </c>
      <c r="L552" s="223">
        <v>2070</v>
      </c>
      <c r="M552" s="224">
        <v>1156.6666666666667</v>
      </c>
      <c r="N552" s="225">
        <v>231.33333333333331</v>
      </c>
      <c r="O552" s="226">
        <v>1388</v>
      </c>
      <c r="P552" s="397">
        <f>ROUND(O552*1.6/10,0)*10</f>
        <v>2220</v>
      </c>
      <c r="Q552" s="228" t="str">
        <f t="shared" si="143"/>
        <v/>
      </c>
      <c r="R552" s="229" t="s">
        <v>1051</v>
      </c>
      <c r="S552" s="230" t="s">
        <v>1052</v>
      </c>
      <c r="T552" s="228" t="s">
        <v>45</v>
      </c>
      <c r="U552" s="537"/>
      <c r="V552" s="228">
        <f t="shared" si="144"/>
        <v>0</v>
      </c>
      <c r="W552" s="228">
        <f t="shared" si="145"/>
        <v>0</v>
      </c>
      <c r="X552" s="231"/>
      <c r="Y552" s="247" t="s">
        <v>970</v>
      </c>
      <c r="Z552" s="679"/>
      <c r="AA552" s="232" t="s">
        <v>50</v>
      </c>
      <c r="AB552" s="842"/>
      <c r="AC552" s="842"/>
    </row>
    <row r="553" spans="1:29" s="292" customFormat="1" ht="24" customHeight="1">
      <c r="A553" s="535">
        <v>4</v>
      </c>
      <c r="B553" s="280" t="s">
        <v>1179</v>
      </c>
      <c r="C553" s="535"/>
      <c r="D553" s="219" t="s">
        <v>1180</v>
      </c>
      <c r="E553" s="545">
        <v>1</v>
      </c>
      <c r="F553" s="221" t="str">
        <f t="shared" si="142"/>
        <v/>
      </c>
      <c r="G553" s="222"/>
      <c r="H553" s="223" t="s">
        <v>44</v>
      </c>
      <c r="I553" s="223">
        <v>1.58</v>
      </c>
      <c r="J553" s="223">
        <v>6</v>
      </c>
      <c r="K553" s="223">
        <v>72</v>
      </c>
      <c r="L553" s="223">
        <v>216</v>
      </c>
      <c r="M553" s="224">
        <v>2060</v>
      </c>
      <c r="N553" s="225">
        <v>412</v>
      </c>
      <c r="O553" s="226">
        <v>2472</v>
      </c>
      <c r="P553" s="397"/>
      <c r="Q553" s="228" t="str">
        <f t="shared" si="143"/>
        <v/>
      </c>
      <c r="R553" s="229" t="s">
        <v>1181</v>
      </c>
      <c r="S553" s="230" t="s">
        <v>934</v>
      </c>
      <c r="T553" s="228" t="s">
        <v>45</v>
      </c>
      <c r="U553" s="537"/>
      <c r="V553" s="228">
        <f t="shared" si="144"/>
        <v>0</v>
      </c>
      <c r="W553" s="228">
        <f t="shared" si="145"/>
        <v>0</v>
      </c>
      <c r="X553" s="231"/>
      <c r="Y553" s="247" t="s">
        <v>970</v>
      </c>
      <c r="Z553" s="679"/>
      <c r="AA553" s="232" t="s">
        <v>46</v>
      </c>
      <c r="AB553" s="842"/>
      <c r="AC553" s="842"/>
    </row>
    <row r="554" spans="1:29" s="292" customFormat="1" ht="24" customHeight="1">
      <c r="A554" s="535">
        <v>6</v>
      </c>
      <c r="B554" s="248" t="s">
        <v>1053</v>
      </c>
      <c r="C554" s="535"/>
      <c r="D554" s="219" t="s">
        <v>1054</v>
      </c>
      <c r="E554" s="545">
        <v>1</v>
      </c>
      <c r="F554" s="221" t="str">
        <f t="shared" si="142"/>
        <v/>
      </c>
      <c r="G554" s="222"/>
      <c r="H554" s="223" t="s">
        <v>47</v>
      </c>
      <c r="I554" s="223">
        <v>0.57699999999999996</v>
      </c>
      <c r="J554" s="223">
        <v>6</v>
      </c>
      <c r="K554" s="223">
        <v>72</v>
      </c>
      <c r="L554" s="223">
        <v>792</v>
      </c>
      <c r="M554" s="224">
        <v>1740.8333333333333</v>
      </c>
      <c r="N554" s="225">
        <v>348.16666666666669</v>
      </c>
      <c r="O554" s="226">
        <v>2089</v>
      </c>
      <c r="P554" s="397"/>
      <c r="Q554" s="228" t="str">
        <f t="shared" si="143"/>
        <v/>
      </c>
      <c r="R554" s="229" t="s">
        <v>1055</v>
      </c>
      <c r="S554" s="230" t="s">
        <v>945</v>
      </c>
      <c r="T554" s="228" t="s">
        <v>45</v>
      </c>
      <c r="U554" s="537"/>
      <c r="V554" s="228">
        <f t="shared" si="144"/>
        <v>0</v>
      </c>
      <c r="W554" s="228">
        <f t="shared" si="145"/>
        <v>0</v>
      </c>
      <c r="X554" s="231"/>
      <c r="Y554" s="247" t="s">
        <v>221</v>
      </c>
      <c r="Z554" s="679"/>
      <c r="AA554" s="232" t="s">
        <v>46</v>
      </c>
      <c r="AB554" s="842"/>
      <c r="AC554" s="842"/>
    </row>
    <row r="555" spans="1:29" s="551" customFormat="1" ht="24" customHeight="1">
      <c r="A555" s="577" t="s">
        <v>1058</v>
      </c>
      <c r="B555" s="578"/>
      <c r="C555" s="579"/>
      <c r="D555" s="578"/>
      <c r="E555" s="580"/>
      <c r="F555" s="578"/>
      <c r="G555" s="581"/>
      <c r="H555" s="578"/>
      <c r="I555" s="578"/>
      <c r="J555" s="578"/>
      <c r="K555" s="578"/>
      <c r="L555" s="578"/>
      <c r="M555" s="578"/>
      <c r="N555" s="578"/>
      <c r="O555" s="578"/>
      <c r="P555" s="578"/>
      <c r="Q555" s="578"/>
      <c r="R555" s="578"/>
      <c r="S555" s="578"/>
      <c r="T555" s="578"/>
      <c r="U555" s="578"/>
      <c r="V555" s="578"/>
      <c r="W555" s="578"/>
      <c r="X555" s="578"/>
      <c r="Y555" s="247"/>
      <c r="Z555" s="679"/>
      <c r="AA555" s="578"/>
      <c r="AB555" s="842"/>
      <c r="AC555" s="842"/>
    </row>
    <row r="556" spans="1:29" s="292" customFormat="1" ht="24" customHeight="1">
      <c r="A556" s="535">
        <v>1</v>
      </c>
      <c r="B556" s="248" t="s">
        <v>1059</v>
      </c>
      <c r="C556" s="535"/>
      <c r="D556" s="219" t="s">
        <v>1288</v>
      </c>
      <c r="E556" s="545">
        <v>1</v>
      </c>
      <c r="F556" s="221" t="str">
        <f t="shared" ref="F556:F558" si="146">IF(ISERROR(IF(G556/E556=0,"",G556/E556))=TRUE,"",IF(G556/E556=0,"",G556/E556))</f>
        <v/>
      </c>
      <c r="G556" s="222"/>
      <c r="H556" s="223" t="s">
        <v>48</v>
      </c>
      <c r="I556" s="223">
        <v>0.35</v>
      </c>
      <c r="J556" s="223">
        <v>12</v>
      </c>
      <c r="K556" s="223">
        <v>192</v>
      </c>
      <c r="L556" s="223">
        <v>1344</v>
      </c>
      <c r="M556" s="224">
        <v>925</v>
      </c>
      <c r="N556" s="225">
        <v>185</v>
      </c>
      <c r="O556" s="226">
        <v>1110</v>
      </c>
      <c r="P556" s="397">
        <f>ROUND(O556*1.6/10,0)*10</f>
        <v>1780</v>
      </c>
      <c r="Q556" s="228" t="str">
        <f t="shared" ref="Q556:Q558" si="147">IF(ISERR(IF(O556*G556=0,"",O556*G556))=TRUE,"",IF(O556*G556=0,"",O556*G556))</f>
        <v/>
      </c>
      <c r="R556" s="229" t="s">
        <v>1060</v>
      </c>
      <c r="S556" s="230" t="s">
        <v>1057</v>
      </c>
      <c r="T556" s="228" t="s">
        <v>45</v>
      </c>
      <c r="U556" s="537"/>
      <c r="V556" s="228">
        <f t="shared" ref="V556:V558" si="148">IFERROR(G556*I556,"")</f>
        <v>0</v>
      </c>
      <c r="W556" s="228">
        <f t="shared" ref="W556:W558" si="149">IFERROR(G556/L556,"")</f>
        <v>0</v>
      </c>
      <c r="X556" s="231"/>
      <c r="Y556" s="247" t="s">
        <v>970</v>
      </c>
      <c r="Z556" s="679"/>
      <c r="AA556" s="232" t="s">
        <v>50</v>
      </c>
      <c r="AB556" s="842"/>
      <c r="AC556" s="842"/>
    </row>
    <row r="557" spans="1:29" s="292" customFormat="1" ht="24" customHeight="1">
      <c r="A557" s="535">
        <v>2</v>
      </c>
      <c r="B557" s="248" t="s">
        <v>1061</v>
      </c>
      <c r="C557" s="535"/>
      <c r="D557" s="219" t="s">
        <v>1062</v>
      </c>
      <c r="E557" s="545">
        <v>1</v>
      </c>
      <c r="F557" s="221" t="str">
        <f t="shared" si="146"/>
        <v/>
      </c>
      <c r="G557" s="222"/>
      <c r="H557" s="223" t="s">
        <v>47</v>
      </c>
      <c r="I557" s="223">
        <v>0.23</v>
      </c>
      <c r="J557" s="223">
        <v>6</v>
      </c>
      <c r="K557" s="223">
        <v>324</v>
      </c>
      <c r="L557" s="223">
        <v>1620</v>
      </c>
      <c r="M557" s="224">
        <v>1024.1666666666667</v>
      </c>
      <c r="N557" s="225">
        <v>204.83333333333334</v>
      </c>
      <c r="O557" s="226">
        <v>1229</v>
      </c>
      <c r="P557" s="397">
        <f>ROUND(O557*1.6/10,0)*10</f>
        <v>1970</v>
      </c>
      <c r="Q557" s="228" t="str">
        <f t="shared" si="147"/>
        <v/>
      </c>
      <c r="R557" s="229" t="s">
        <v>1063</v>
      </c>
      <c r="S557" s="230" t="s">
        <v>1064</v>
      </c>
      <c r="T557" s="228" t="s">
        <v>45</v>
      </c>
      <c r="U557" s="537"/>
      <c r="V557" s="228">
        <f t="shared" si="148"/>
        <v>0</v>
      </c>
      <c r="W557" s="228">
        <f t="shared" si="149"/>
        <v>0</v>
      </c>
      <c r="X557" s="231"/>
      <c r="Y557" s="247" t="s">
        <v>970</v>
      </c>
      <c r="Z557" s="679"/>
      <c r="AA557" s="232" t="s">
        <v>50</v>
      </c>
      <c r="AB557" s="842"/>
      <c r="AC557" s="842"/>
    </row>
    <row r="558" spans="1:29" s="292" customFormat="1" ht="24" customHeight="1">
      <c r="A558" s="535">
        <v>3</v>
      </c>
      <c r="B558" s="582" t="s">
        <v>1065</v>
      </c>
      <c r="C558" s="535"/>
      <c r="D558" s="583" t="s">
        <v>1478</v>
      </c>
      <c r="E558" s="545">
        <v>1</v>
      </c>
      <c r="F558" s="221" t="str">
        <f t="shared" si="146"/>
        <v/>
      </c>
      <c r="G558" s="222"/>
      <c r="H558" s="223" t="s">
        <v>44</v>
      </c>
      <c r="I558" s="223">
        <v>1.58</v>
      </c>
      <c r="J558" s="223">
        <v>6</v>
      </c>
      <c r="K558" s="223">
        <v>72</v>
      </c>
      <c r="L558" s="223">
        <v>216</v>
      </c>
      <c r="M558" s="224">
        <v>2060</v>
      </c>
      <c r="N558" s="225">
        <v>412</v>
      </c>
      <c r="O558" s="226">
        <v>2472</v>
      </c>
      <c r="P558" s="397"/>
      <c r="Q558" s="228" t="str">
        <f t="shared" si="147"/>
        <v/>
      </c>
      <c r="R558" s="229" t="s">
        <v>1066</v>
      </c>
      <c r="S558" s="230" t="s">
        <v>1057</v>
      </c>
      <c r="T558" s="228" t="s">
        <v>45</v>
      </c>
      <c r="U558" s="537"/>
      <c r="V558" s="228">
        <f t="shared" si="148"/>
        <v>0</v>
      </c>
      <c r="W558" s="228">
        <f t="shared" si="149"/>
        <v>0</v>
      </c>
      <c r="X558" s="231"/>
      <c r="Y558" s="247" t="s">
        <v>970</v>
      </c>
      <c r="Z558" s="679"/>
      <c r="AA558" s="232" t="s">
        <v>46</v>
      </c>
      <c r="AB558" s="842"/>
      <c r="AC558" s="842"/>
    </row>
    <row r="559" spans="1:29" s="695" customFormat="1" ht="24" customHeight="1">
      <c r="A559" s="694" t="s">
        <v>1067</v>
      </c>
      <c r="C559" s="696"/>
      <c r="E559" s="697"/>
      <c r="G559" s="698"/>
      <c r="Z559" s="763"/>
      <c r="AB559" s="842"/>
      <c r="AC559" s="842"/>
    </row>
    <row r="560" spans="1:29" s="292" customFormat="1" ht="24" customHeight="1">
      <c r="A560" s="537">
        <v>1</v>
      </c>
      <c r="B560" s="248" t="s">
        <v>1741</v>
      </c>
      <c r="C560" s="535"/>
      <c r="D560" s="219" t="s">
        <v>1742</v>
      </c>
      <c r="E560" s="545">
        <v>1</v>
      </c>
      <c r="F560" s="221" t="str">
        <f>IF(ISERROR(IF(G560/E560=0,"",G560/E560))=TRUE,"",IF(G560/E560=0,"",G560/E560))</f>
        <v/>
      </c>
      <c r="G560" s="222"/>
      <c r="H560" s="223" t="s">
        <v>48</v>
      </c>
      <c r="I560" s="223">
        <v>0.183</v>
      </c>
      <c r="J560" s="223">
        <v>18</v>
      </c>
      <c r="K560" s="223">
        <v>396</v>
      </c>
      <c r="L560" s="223">
        <v>1980</v>
      </c>
      <c r="M560" s="224">
        <v>1156.6666666666667</v>
      </c>
      <c r="N560" s="225">
        <v>231.33333333333331</v>
      </c>
      <c r="O560" s="226">
        <v>1388</v>
      </c>
      <c r="P560" s="397">
        <f>ROUND(O560*1.6/10,0)*10</f>
        <v>2220</v>
      </c>
      <c r="Q560" s="228" t="str">
        <f>IF(ISERR(IF(O560*G560=0,"",O560*G560))=TRUE,"",IF(O560*G560=0,"",O560*G560))</f>
        <v/>
      </c>
      <c r="R560" s="229" t="s">
        <v>1743</v>
      </c>
      <c r="S560" s="230" t="s">
        <v>1744</v>
      </c>
      <c r="T560" s="228" t="s">
        <v>45</v>
      </c>
      <c r="U560" s="537"/>
      <c r="V560" s="228">
        <f>IFERROR(G560*I560,"")</f>
        <v>0</v>
      </c>
      <c r="W560" s="228">
        <f>IFERROR(G560/L560,"")</f>
        <v>0</v>
      </c>
      <c r="X560" s="231"/>
      <c r="Y560" s="247" t="s">
        <v>970</v>
      </c>
      <c r="Z560" s="679"/>
      <c r="AA560" s="232" t="s">
        <v>50</v>
      </c>
      <c r="AB560" s="842"/>
      <c r="AC560" s="842"/>
    </row>
    <row r="561" spans="1:27" s="278" customFormat="1" ht="24" customHeight="1">
      <c r="A561" s="587" t="s">
        <v>1154</v>
      </c>
      <c r="B561" s="588"/>
      <c r="C561" s="589"/>
      <c r="D561" s="590"/>
      <c r="E561" s="591"/>
      <c r="F561" s="592" t="str">
        <f t="shared" ref="F561:F595" si="150">IF(ISERROR(IF(G561/E561=0,"",G561/E561))=TRUE,"",IF(G561/E561=0,"",G561/E561))</f>
        <v/>
      </c>
      <c r="G561" s="593"/>
      <c r="H561" s="594" t="s">
        <v>43</v>
      </c>
      <c r="I561" s="594" t="s">
        <v>43</v>
      </c>
      <c r="J561" s="595" t="s">
        <v>43</v>
      </c>
      <c r="K561" s="595" t="s">
        <v>43</v>
      </c>
      <c r="L561" s="595" t="s">
        <v>43</v>
      </c>
      <c r="M561" s="596"/>
      <c r="N561" s="596"/>
      <c r="O561" s="596"/>
      <c r="P561" s="596"/>
      <c r="Q561" s="596"/>
      <c r="R561" s="597" t="s">
        <v>43</v>
      </c>
      <c r="S561" s="598"/>
      <c r="T561" s="598"/>
      <c r="U561" s="598"/>
      <c r="V561" s="598" t="str">
        <f t="shared" ref="V561:V596" si="151">IFERROR(G561*I561,"")</f>
        <v/>
      </c>
      <c r="W561" s="598" t="str">
        <f t="shared" ref="W561:W596" si="152">IFERROR(G561/L561,"")</f>
        <v/>
      </c>
      <c r="X561" s="599"/>
      <c r="Y561" s="599"/>
      <c r="Z561" s="599"/>
      <c r="AA561" s="599"/>
    </row>
    <row r="562" spans="1:27" s="10" customFormat="1" ht="24" customHeight="1">
      <c r="A562" s="680" t="s">
        <v>1289</v>
      </c>
      <c r="B562" s="681"/>
      <c r="C562" s="681"/>
      <c r="D562" s="600"/>
      <c r="E562" s="601"/>
      <c r="F562" s="602"/>
      <c r="G562" s="603"/>
      <c r="H562" s="604"/>
      <c r="I562" s="604"/>
      <c r="J562" s="605"/>
      <c r="K562" s="605"/>
      <c r="L562" s="605"/>
      <c r="M562" s="606"/>
      <c r="N562" s="606"/>
      <c r="O562" s="607"/>
      <c r="P562" s="607"/>
      <c r="Q562" s="607"/>
      <c r="R562" s="608" t="s">
        <v>43</v>
      </c>
      <c r="S562" s="609"/>
      <c r="T562" s="609"/>
      <c r="U562" s="609"/>
      <c r="V562" s="609"/>
      <c r="W562" s="609"/>
      <c r="X562" s="610"/>
      <c r="Y562" s="611"/>
      <c r="Z562" s="611"/>
      <c r="AA562" s="611"/>
    </row>
    <row r="563" spans="1:27" s="10" customFormat="1" ht="24" customHeight="1">
      <c r="A563" s="612">
        <v>1</v>
      </c>
      <c r="B563" s="815" t="s">
        <v>1803</v>
      </c>
      <c r="C563" s="613" t="s">
        <v>1804</v>
      </c>
      <c r="D563" s="219" t="s">
        <v>1805</v>
      </c>
      <c r="E563" s="614">
        <v>1</v>
      </c>
      <c r="F563" s="221" t="str">
        <f t="shared" ref="F563:F565" si="153">IF(ISERROR(IF(G563/E563=0,"",G563/E563))=TRUE,"",IF(G563/E563=0,"",G563/E563))</f>
        <v/>
      </c>
      <c r="G563" s="222"/>
      <c r="H563" s="223" t="s">
        <v>48</v>
      </c>
      <c r="I563" s="223">
        <v>1.6</v>
      </c>
      <c r="J563" s="223">
        <v>1</v>
      </c>
      <c r="K563" s="223">
        <v>19</v>
      </c>
      <c r="L563" s="223">
        <v>114</v>
      </c>
      <c r="M563" s="224">
        <v>28981.666666666668</v>
      </c>
      <c r="N563" s="225">
        <v>5796.333333333333</v>
      </c>
      <c r="O563" s="226">
        <v>34778</v>
      </c>
      <c r="P563" s="730">
        <v>36990</v>
      </c>
      <c r="Q563" s="228" t="str">
        <f t="shared" ref="Q563:Q565" si="154">IF(ISERR(IF(O563*G563=0,"",O563*G563))=TRUE,"",IF(O563*G563=0,"",O563*G563))</f>
        <v/>
      </c>
      <c r="R563" s="229" t="s">
        <v>1806</v>
      </c>
      <c r="S563" s="230"/>
      <c r="T563" s="228" t="s">
        <v>45</v>
      </c>
      <c r="U563" s="615"/>
      <c r="V563" s="228">
        <f t="shared" ref="V563:V565" si="155">IFERROR(G563*I563,"")</f>
        <v>0</v>
      </c>
      <c r="W563" s="228">
        <f t="shared" ref="W563:W565" si="156">IFERROR(G563/L563,"")</f>
        <v>0</v>
      </c>
      <c r="X563" s="231"/>
      <c r="Y563" s="816" t="s">
        <v>1830</v>
      </c>
      <c r="Z563" s="679"/>
      <c r="AA563" s="232" t="s">
        <v>50</v>
      </c>
    </row>
    <row r="564" spans="1:27" s="616" customFormat="1" ht="24" customHeight="1">
      <c r="A564" s="612">
        <v>3</v>
      </c>
      <c r="B564" s="303" t="s">
        <v>1068</v>
      </c>
      <c r="C564" s="613" t="s">
        <v>1290</v>
      </c>
      <c r="D564" s="219" t="s">
        <v>1069</v>
      </c>
      <c r="E564" s="614">
        <v>1</v>
      </c>
      <c r="F564" s="221" t="str">
        <f t="shared" si="153"/>
        <v/>
      </c>
      <c r="G564" s="222"/>
      <c r="H564" s="223" t="s">
        <v>48</v>
      </c>
      <c r="I564" s="223">
        <v>0.873</v>
      </c>
      <c r="J564" s="223">
        <v>1</v>
      </c>
      <c r="K564" s="223">
        <v>11</v>
      </c>
      <c r="L564" s="223">
        <v>110</v>
      </c>
      <c r="M564" s="224">
        <v>23460.833333333336</v>
      </c>
      <c r="N564" s="225">
        <v>4692.1666666666661</v>
      </c>
      <c r="O564" s="226">
        <v>28153</v>
      </c>
      <c r="P564" s="730">
        <v>30690</v>
      </c>
      <c r="Q564" s="228" t="str">
        <f t="shared" si="154"/>
        <v/>
      </c>
      <c r="R564" s="229" t="s">
        <v>1070</v>
      </c>
      <c r="S564" s="230"/>
      <c r="T564" s="228" t="s">
        <v>45</v>
      </c>
      <c r="U564" s="615"/>
      <c r="V564" s="228">
        <f t="shared" si="155"/>
        <v>0</v>
      </c>
      <c r="W564" s="228">
        <f t="shared" si="156"/>
        <v>0</v>
      </c>
      <c r="X564" s="231"/>
      <c r="Y564" s="247" t="s">
        <v>970</v>
      </c>
      <c r="Z564" s="679"/>
      <c r="AA564" s="232" t="s">
        <v>50</v>
      </c>
    </row>
    <row r="565" spans="1:27" s="616" customFormat="1" ht="24" customHeight="1">
      <c r="A565" s="612">
        <v>4</v>
      </c>
      <c r="B565" s="765" t="s">
        <v>1767</v>
      </c>
      <c r="C565" s="252" t="s">
        <v>1745</v>
      </c>
      <c r="D565" s="804" t="s">
        <v>1746</v>
      </c>
      <c r="E565" s="614">
        <v>1</v>
      </c>
      <c r="F565" s="221" t="str">
        <f t="shared" si="153"/>
        <v/>
      </c>
      <c r="G565" s="222"/>
      <c r="H565" s="223" t="s">
        <v>47</v>
      </c>
      <c r="I565" s="223">
        <v>0.17</v>
      </c>
      <c r="J565" s="223">
        <v>6</v>
      </c>
      <c r="K565" s="223">
        <v>330</v>
      </c>
      <c r="L565" s="223">
        <v>2640</v>
      </c>
      <c r="M565" s="224">
        <v>1597.5</v>
      </c>
      <c r="N565" s="225">
        <v>319.5</v>
      </c>
      <c r="O565" s="226">
        <v>1917</v>
      </c>
      <c r="P565" s="730">
        <v>2790</v>
      </c>
      <c r="Q565" s="228" t="str">
        <f t="shared" si="154"/>
        <v/>
      </c>
      <c r="R565" s="229" t="s">
        <v>1747</v>
      </c>
      <c r="S565" s="230" t="s">
        <v>1748</v>
      </c>
      <c r="T565" s="228" t="s">
        <v>45</v>
      </c>
      <c r="U565" s="615"/>
      <c r="V565" s="228">
        <f t="shared" si="155"/>
        <v>0</v>
      </c>
      <c r="W565" s="228">
        <f t="shared" si="156"/>
        <v>0</v>
      </c>
      <c r="X565" s="231"/>
      <c r="Y565" s="247" t="s">
        <v>970</v>
      </c>
      <c r="Z565" s="679"/>
      <c r="AA565" s="232" t="s">
        <v>50</v>
      </c>
    </row>
    <row r="566" spans="1:27" s="585" customFormat="1" ht="24" customHeight="1">
      <c r="A566" s="617" t="s">
        <v>1071</v>
      </c>
      <c r="B566" s="618"/>
      <c r="C566" s="619"/>
      <c r="D566" s="620"/>
      <c r="E566" s="621" t="s">
        <v>43</v>
      </c>
      <c r="F566" s="622" t="str">
        <f t="shared" si="150"/>
        <v/>
      </c>
      <c r="G566" s="623"/>
      <c r="H566" s="624" t="s">
        <v>43</v>
      </c>
      <c r="I566" s="624" t="s">
        <v>43</v>
      </c>
      <c r="J566" s="625" t="s">
        <v>43</v>
      </c>
      <c r="K566" s="625" t="s">
        <v>43</v>
      </c>
      <c r="L566" s="625" t="s">
        <v>43</v>
      </c>
      <c r="M566" s="626"/>
      <c r="N566" s="627"/>
      <c r="O566" s="627"/>
      <c r="P566" s="627"/>
      <c r="Q566" s="627"/>
      <c r="R566" s="628" t="s">
        <v>43</v>
      </c>
      <c r="S566" s="629"/>
      <c r="T566" s="629"/>
      <c r="U566" s="629"/>
      <c r="V566" s="629" t="str">
        <f t="shared" si="151"/>
        <v/>
      </c>
      <c r="W566" s="629" t="str">
        <f t="shared" si="152"/>
        <v/>
      </c>
      <c r="X566" s="629"/>
      <c r="Y566" s="630"/>
      <c r="Z566" s="630"/>
      <c r="AA566" s="845"/>
    </row>
    <row r="567" spans="1:27" s="10" customFormat="1" ht="24" customHeight="1">
      <c r="A567" s="631" t="s">
        <v>1072</v>
      </c>
      <c r="B567" s="632"/>
      <c r="C567" s="633"/>
      <c r="D567" s="634"/>
      <c r="E567" s="635" t="s">
        <v>43</v>
      </c>
      <c r="F567" s="636" t="str">
        <f t="shared" si="150"/>
        <v/>
      </c>
      <c r="G567" s="637"/>
      <c r="H567" s="638" t="s">
        <v>43</v>
      </c>
      <c r="I567" s="638" t="s">
        <v>43</v>
      </c>
      <c r="J567" s="638" t="s">
        <v>43</v>
      </c>
      <c r="K567" s="638" t="s">
        <v>43</v>
      </c>
      <c r="L567" s="638" t="s">
        <v>43</v>
      </c>
      <c r="M567" s="639"/>
      <c r="N567" s="640"/>
      <c r="O567" s="640"/>
      <c r="P567" s="640"/>
      <c r="Q567" s="640"/>
      <c r="R567" s="641" t="s">
        <v>43</v>
      </c>
      <c r="S567" s="642"/>
      <c r="T567" s="642"/>
      <c r="U567" s="642"/>
      <c r="V567" s="642" t="str">
        <f t="shared" si="151"/>
        <v/>
      </c>
      <c r="W567" s="642" t="str">
        <f t="shared" si="152"/>
        <v/>
      </c>
      <c r="X567" s="642"/>
      <c r="Y567" s="643"/>
      <c r="Z567" s="643"/>
      <c r="AA567" s="643"/>
    </row>
    <row r="568" spans="1:27" ht="24" customHeight="1">
      <c r="A568" s="266">
        <v>1</v>
      </c>
      <c r="B568" s="280" t="s">
        <v>1749</v>
      </c>
      <c r="C568" s="252" t="s">
        <v>1750</v>
      </c>
      <c r="D568" s="219" t="s">
        <v>1751</v>
      </c>
      <c r="E568" s="246">
        <v>6</v>
      </c>
      <c r="F568" s="221" t="str">
        <f t="shared" si="150"/>
        <v/>
      </c>
      <c r="G568" s="222"/>
      <c r="H568" s="223" t="s">
        <v>44</v>
      </c>
      <c r="I568" s="223">
        <v>0.218</v>
      </c>
      <c r="J568" s="223">
        <v>6</v>
      </c>
      <c r="K568" s="223">
        <v>306</v>
      </c>
      <c r="L568" s="223">
        <v>1224</v>
      </c>
      <c r="M568" s="224">
        <v>936.66666666666663</v>
      </c>
      <c r="N568" s="225">
        <v>187.33333333333334</v>
      </c>
      <c r="O568" s="226">
        <v>1124</v>
      </c>
      <c r="P568" s="397">
        <f t="shared" ref="P568:P572" si="157">ROUND(O568*1.6/10,0)*10</f>
        <v>1800</v>
      </c>
      <c r="Q568" s="228" t="str">
        <f t="shared" ref="Q568:Q572" si="158">IF(ISERR(IF(O568*G568=0,"",O568*G568))=TRUE,"",IF(O568*G568=0,"",O568*G568))</f>
        <v/>
      </c>
      <c r="R568" s="229" t="s">
        <v>1752</v>
      </c>
      <c r="S568" s="230" t="s">
        <v>1753</v>
      </c>
      <c r="T568" s="228" t="s">
        <v>49</v>
      </c>
      <c r="U568" s="228"/>
      <c r="V568" s="228">
        <f t="shared" si="151"/>
        <v>0</v>
      </c>
      <c r="W568" s="228">
        <f t="shared" si="152"/>
        <v>0</v>
      </c>
      <c r="X568" s="231"/>
      <c r="Y568" s="247" t="s">
        <v>970</v>
      </c>
      <c r="Z568" s="679"/>
      <c r="AA568" s="232" t="s">
        <v>50</v>
      </c>
    </row>
    <row r="569" spans="1:27" ht="24" customHeight="1">
      <c r="A569" s="266">
        <v>5</v>
      </c>
      <c r="B569" s="280" t="s">
        <v>1074</v>
      </c>
      <c r="C569" s="252" t="s">
        <v>1075</v>
      </c>
      <c r="D569" s="219" t="s">
        <v>1076</v>
      </c>
      <c r="E569" s="246">
        <v>6</v>
      </c>
      <c r="F569" s="221" t="str">
        <f t="shared" si="150"/>
        <v/>
      </c>
      <c r="G569" s="222"/>
      <c r="H569" s="223" t="s">
        <v>47</v>
      </c>
      <c r="I569" s="223">
        <v>0.36199999999999999</v>
      </c>
      <c r="J569" s="223">
        <v>6</v>
      </c>
      <c r="K569" s="223">
        <v>234</v>
      </c>
      <c r="L569" s="223">
        <v>702</v>
      </c>
      <c r="M569" s="224">
        <v>1079.1666666666667</v>
      </c>
      <c r="N569" s="225">
        <v>215.83333333333331</v>
      </c>
      <c r="O569" s="226">
        <v>1295</v>
      </c>
      <c r="P569" s="397">
        <f t="shared" si="157"/>
        <v>2070</v>
      </c>
      <c r="Q569" s="228" t="str">
        <f t="shared" si="158"/>
        <v/>
      </c>
      <c r="R569" s="229" t="s">
        <v>1077</v>
      </c>
      <c r="S569" s="230" t="s">
        <v>1078</v>
      </c>
      <c r="T569" s="228" t="s">
        <v>49</v>
      </c>
      <c r="U569" s="228"/>
      <c r="V569" s="228">
        <f t="shared" si="151"/>
        <v>0</v>
      </c>
      <c r="W569" s="228">
        <f t="shared" si="152"/>
        <v>0</v>
      </c>
      <c r="X569" s="231"/>
      <c r="Y569" s="247" t="s">
        <v>970</v>
      </c>
      <c r="Z569" s="679"/>
      <c r="AA569" s="232" t="s">
        <v>50</v>
      </c>
    </row>
    <row r="570" spans="1:27" ht="24" customHeight="1">
      <c r="A570" s="266">
        <v>7</v>
      </c>
      <c r="B570" s="280" t="s">
        <v>1079</v>
      </c>
      <c r="C570" s="644" t="s">
        <v>1080</v>
      </c>
      <c r="D570" s="219" t="s">
        <v>1081</v>
      </c>
      <c r="E570" s="246">
        <v>6</v>
      </c>
      <c r="F570" s="221" t="str">
        <f t="shared" si="150"/>
        <v/>
      </c>
      <c r="G570" s="222"/>
      <c r="H570" s="223" t="s">
        <v>48</v>
      </c>
      <c r="I570" s="223">
        <v>0.36199999999999999</v>
      </c>
      <c r="J570" s="223">
        <v>6</v>
      </c>
      <c r="K570" s="223">
        <v>234</v>
      </c>
      <c r="L570" s="223">
        <v>702</v>
      </c>
      <c r="M570" s="224">
        <v>1079.1666666666667</v>
      </c>
      <c r="N570" s="225">
        <v>215.83333333333331</v>
      </c>
      <c r="O570" s="226">
        <v>1295</v>
      </c>
      <c r="P570" s="397">
        <f t="shared" si="157"/>
        <v>2070</v>
      </c>
      <c r="Q570" s="228" t="str">
        <f t="shared" si="158"/>
        <v/>
      </c>
      <c r="R570" s="229" t="s">
        <v>1082</v>
      </c>
      <c r="S570" s="230" t="s">
        <v>1073</v>
      </c>
      <c r="T570" s="228" t="s">
        <v>49</v>
      </c>
      <c r="U570" s="228"/>
      <c r="V570" s="228">
        <f t="shared" si="151"/>
        <v>0</v>
      </c>
      <c r="W570" s="228">
        <f t="shared" si="152"/>
        <v>0</v>
      </c>
      <c r="X570" s="231"/>
      <c r="Y570" s="247" t="s">
        <v>970</v>
      </c>
      <c r="Z570" s="679"/>
      <c r="AA570" s="232" t="s">
        <v>50</v>
      </c>
    </row>
    <row r="571" spans="1:27" ht="24" customHeight="1">
      <c r="A571" s="266">
        <v>8</v>
      </c>
      <c r="B571" s="280" t="s">
        <v>1083</v>
      </c>
      <c r="C571" s="644" t="s">
        <v>1084</v>
      </c>
      <c r="D571" s="219" t="s">
        <v>1085</v>
      </c>
      <c r="E571" s="246">
        <v>6</v>
      </c>
      <c r="F571" s="221" t="str">
        <f t="shared" si="150"/>
        <v/>
      </c>
      <c r="G571" s="222"/>
      <c r="H571" s="223" t="s">
        <v>48</v>
      </c>
      <c r="I571" s="223">
        <v>0.36199999999999999</v>
      </c>
      <c r="J571" s="223">
        <v>6</v>
      </c>
      <c r="K571" s="223">
        <v>234</v>
      </c>
      <c r="L571" s="223">
        <v>702</v>
      </c>
      <c r="M571" s="224">
        <v>1079.1666666666667</v>
      </c>
      <c r="N571" s="225">
        <v>215.83333333333331</v>
      </c>
      <c r="O571" s="226">
        <v>1295</v>
      </c>
      <c r="P571" s="397">
        <f>ROUND(O571*1.6/10,0)*10</f>
        <v>2070</v>
      </c>
      <c r="Q571" s="228" t="str">
        <f t="shared" si="158"/>
        <v/>
      </c>
      <c r="R571" s="229" t="s">
        <v>1086</v>
      </c>
      <c r="S571" s="230" t="s">
        <v>1078</v>
      </c>
      <c r="T571" s="228" t="s">
        <v>49</v>
      </c>
      <c r="U571" s="228"/>
      <c r="V571" s="228">
        <f t="shared" si="151"/>
        <v>0</v>
      </c>
      <c r="W571" s="228">
        <f t="shared" si="152"/>
        <v>0</v>
      </c>
      <c r="X571" s="231"/>
      <c r="Y571" s="247" t="s">
        <v>970</v>
      </c>
      <c r="Z571" s="679"/>
      <c r="AA571" s="232" t="s">
        <v>50</v>
      </c>
    </row>
    <row r="572" spans="1:27" ht="24" customHeight="1">
      <c r="A572" s="266">
        <v>9</v>
      </c>
      <c r="B572" s="280" t="s">
        <v>1087</v>
      </c>
      <c r="C572" s="644" t="s">
        <v>1088</v>
      </c>
      <c r="D572" s="219" t="s">
        <v>1089</v>
      </c>
      <c r="E572" s="246">
        <v>3</v>
      </c>
      <c r="F572" s="221" t="str">
        <f t="shared" si="150"/>
        <v/>
      </c>
      <c r="G572" s="222"/>
      <c r="H572" s="223" t="s">
        <v>44</v>
      </c>
      <c r="I572" s="223">
        <v>0.192</v>
      </c>
      <c r="J572" s="223">
        <v>18</v>
      </c>
      <c r="K572" s="223">
        <v>396</v>
      </c>
      <c r="L572" s="223">
        <v>1980</v>
      </c>
      <c r="M572" s="224">
        <v>936.66666666666663</v>
      </c>
      <c r="N572" s="225">
        <v>187.33333333333334</v>
      </c>
      <c r="O572" s="226">
        <v>1124</v>
      </c>
      <c r="P572" s="397">
        <f t="shared" si="157"/>
        <v>1800</v>
      </c>
      <c r="Q572" s="228" t="str">
        <f t="shared" si="158"/>
        <v/>
      </c>
      <c r="R572" s="229" t="s">
        <v>1090</v>
      </c>
      <c r="S572" s="230" t="s">
        <v>889</v>
      </c>
      <c r="T572" s="228" t="s">
        <v>45</v>
      </c>
      <c r="U572" s="228"/>
      <c r="V572" s="228">
        <f t="shared" si="151"/>
        <v>0</v>
      </c>
      <c r="W572" s="228">
        <f t="shared" si="152"/>
        <v>0</v>
      </c>
      <c r="X572" s="231"/>
      <c r="Y572" s="247" t="s">
        <v>970</v>
      </c>
      <c r="Z572" s="679"/>
      <c r="AA572" s="232" t="s">
        <v>50</v>
      </c>
    </row>
    <row r="573" spans="1:27" s="256" customFormat="1" ht="24" customHeight="1">
      <c r="A573" s="631" t="s">
        <v>1091</v>
      </c>
      <c r="B573" s="645"/>
      <c r="C573" s="646"/>
      <c r="D573" s="647"/>
      <c r="E573" s="648" t="s">
        <v>43</v>
      </c>
      <c r="F573" s="649" t="str">
        <f t="shared" si="150"/>
        <v/>
      </c>
      <c r="G573" s="650"/>
      <c r="H573" s="651" t="s">
        <v>43</v>
      </c>
      <c r="I573" s="651" t="s">
        <v>43</v>
      </c>
      <c r="J573" s="651" t="s">
        <v>43</v>
      </c>
      <c r="K573" s="651" t="s">
        <v>43</v>
      </c>
      <c r="L573" s="651" t="s">
        <v>43</v>
      </c>
      <c r="M573" s="652"/>
      <c r="N573" s="653"/>
      <c r="O573" s="653"/>
      <c r="P573" s="653"/>
      <c r="Q573" s="653"/>
      <c r="R573" s="654" t="s">
        <v>43</v>
      </c>
      <c r="S573" s="655"/>
      <c r="T573" s="655"/>
      <c r="U573" s="655"/>
      <c r="V573" s="655" t="str">
        <f t="shared" si="151"/>
        <v/>
      </c>
      <c r="W573" s="655" t="str">
        <f t="shared" si="152"/>
        <v/>
      </c>
      <c r="X573" s="655"/>
      <c r="Y573" s="656"/>
      <c r="Z573" s="679"/>
      <c r="AA573" s="846"/>
    </row>
    <row r="574" spans="1:27" ht="24" customHeight="1">
      <c r="A574" s="266">
        <v>2</v>
      </c>
      <c r="B574" s="280" t="s">
        <v>1865</v>
      </c>
      <c r="C574" s="252" t="s">
        <v>1866</v>
      </c>
      <c r="D574" s="219" t="s">
        <v>1867</v>
      </c>
      <c r="E574" s="246">
        <v>6</v>
      </c>
      <c r="F574" s="221" t="str">
        <f t="shared" si="150"/>
        <v/>
      </c>
      <c r="G574" s="222"/>
      <c r="H574" s="223" t="s">
        <v>48</v>
      </c>
      <c r="I574" s="223">
        <v>0.28499999999999998</v>
      </c>
      <c r="J574" s="223">
        <v>6</v>
      </c>
      <c r="K574" s="223">
        <v>294</v>
      </c>
      <c r="L574" s="223">
        <v>1176</v>
      </c>
      <c r="M574" s="224">
        <v>936.66666666666663</v>
      </c>
      <c r="N574" s="225">
        <v>187.33333333333334</v>
      </c>
      <c r="O574" s="226">
        <v>1124</v>
      </c>
      <c r="P574" s="397">
        <f t="shared" ref="P574:P578" si="159">ROUND(O574*1.6/10,0)*10</f>
        <v>1800</v>
      </c>
      <c r="Q574" s="228" t="str">
        <f t="shared" ref="Q574:Q578" si="160">IF(ISERR(IF(O574*G574=0,"",O574*G574))=TRUE,"",IF(O574*G574=0,"",O574*G574))</f>
        <v/>
      </c>
      <c r="R574" s="229" t="s">
        <v>1868</v>
      </c>
      <c r="S574" s="230" t="s">
        <v>1092</v>
      </c>
      <c r="T574" s="228" t="s">
        <v>49</v>
      </c>
      <c r="U574" s="228"/>
      <c r="V574" s="228">
        <f t="shared" si="151"/>
        <v>0</v>
      </c>
      <c r="W574" s="228">
        <f t="shared" si="152"/>
        <v>0</v>
      </c>
      <c r="X574" s="231"/>
      <c r="Y574" s="247" t="s">
        <v>970</v>
      </c>
      <c r="Z574" s="679"/>
      <c r="AA574" s="232" t="s">
        <v>50</v>
      </c>
    </row>
    <row r="575" spans="1:27" ht="24" customHeight="1">
      <c r="A575" s="266">
        <v>3</v>
      </c>
      <c r="B575" s="280" t="s">
        <v>1642</v>
      </c>
      <c r="C575" s="252" t="s">
        <v>1643</v>
      </c>
      <c r="D575" s="219" t="s">
        <v>1644</v>
      </c>
      <c r="E575" s="246">
        <v>6</v>
      </c>
      <c r="F575" s="221" t="str">
        <f t="shared" si="150"/>
        <v/>
      </c>
      <c r="G575" s="222"/>
      <c r="H575" s="223" t="s">
        <v>48</v>
      </c>
      <c r="I575" s="223">
        <v>0.28899999999999998</v>
      </c>
      <c r="J575" s="223">
        <v>6</v>
      </c>
      <c r="K575" s="223">
        <v>294</v>
      </c>
      <c r="L575" s="223">
        <v>1470</v>
      </c>
      <c r="M575" s="224">
        <v>936.66666666666663</v>
      </c>
      <c r="N575" s="225">
        <v>187.33333333333334</v>
      </c>
      <c r="O575" s="226">
        <v>1124</v>
      </c>
      <c r="P575" s="397">
        <f t="shared" si="159"/>
        <v>1800</v>
      </c>
      <c r="Q575" s="228" t="str">
        <f t="shared" si="160"/>
        <v/>
      </c>
      <c r="R575" s="229" t="s">
        <v>1645</v>
      </c>
      <c r="S575" s="230" t="s">
        <v>1092</v>
      </c>
      <c r="T575" s="228" t="s">
        <v>49</v>
      </c>
      <c r="U575" s="228"/>
      <c r="V575" s="228">
        <f t="shared" si="151"/>
        <v>0</v>
      </c>
      <c r="W575" s="228">
        <f t="shared" si="152"/>
        <v>0</v>
      </c>
      <c r="X575" s="231"/>
      <c r="Y575" s="247" t="s">
        <v>970</v>
      </c>
      <c r="Z575" s="679"/>
      <c r="AA575" s="232" t="s">
        <v>50</v>
      </c>
    </row>
    <row r="576" spans="1:27" ht="24" customHeight="1">
      <c r="A576" s="266">
        <v>4</v>
      </c>
      <c r="B576" s="280" t="s">
        <v>1093</v>
      </c>
      <c r="C576" s="252" t="s">
        <v>1094</v>
      </c>
      <c r="D576" s="219" t="s">
        <v>1479</v>
      </c>
      <c r="E576" s="246">
        <v>6</v>
      </c>
      <c r="F576" s="221" t="str">
        <f t="shared" si="150"/>
        <v/>
      </c>
      <c r="G576" s="222"/>
      <c r="H576" s="223" t="s">
        <v>47</v>
      </c>
      <c r="I576" s="223">
        <v>2.1000000000000001E-2</v>
      </c>
      <c r="J576" s="223">
        <v>24</v>
      </c>
      <c r="K576" s="223">
        <v>696</v>
      </c>
      <c r="L576" s="223">
        <v>6264</v>
      </c>
      <c r="M576" s="224">
        <v>936.66666666666663</v>
      </c>
      <c r="N576" s="225">
        <v>187.33333333333334</v>
      </c>
      <c r="O576" s="226">
        <v>1124</v>
      </c>
      <c r="P576" s="397">
        <f t="shared" si="159"/>
        <v>1800</v>
      </c>
      <c r="Q576" s="228" t="str">
        <f t="shared" si="160"/>
        <v/>
      </c>
      <c r="R576" s="229" t="s">
        <v>1095</v>
      </c>
      <c r="S576" s="230" t="s">
        <v>1096</v>
      </c>
      <c r="T576" s="228" t="s">
        <v>45</v>
      </c>
      <c r="U576" s="228"/>
      <c r="V576" s="228">
        <f t="shared" si="151"/>
        <v>0</v>
      </c>
      <c r="W576" s="228">
        <f t="shared" si="152"/>
        <v>0</v>
      </c>
      <c r="X576" s="231"/>
      <c r="Y576" s="247" t="s">
        <v>970</v>
      </c>
      <c r="Z576" s="679"/>
      <c r="AA576" s="232" t="s">
        <v>50</v>
      </c>
    </row>
    <row r="577" spans="1:27" ht="24" customHeight="1">
      <c r="A577" s="266">
        <v>5</v>
      </c>
      <c r="B577" s="280" t="s">
        <v>1768</v>
      </c>
      <c r="C577" s="252" t="s">
        <v>1769</v>
      </c>
      <c r="D577" s="219" t="s">
        <v>1770</v>
      </c>
      <c r="E577" s="246">
        <v>6</v>
      </c>
      <c r="F577" s="221" t="str">
        <f t="shared" si="150"/>
        <v/>
      </c>
      <c r="G577" s="222"/>
      <c r="H577" s="223" t="s">
        <v>48</v>
      </c>
      <c r="I577" s="223">
        <v>0.218</v>
      </c>
      <c r="J577" s="223">
        <v>6</v>
      </c>
      <c r="K577" s="223">
        <v>306</v>
      </c>
      <c r="L577" s="223">
        <v>1224</v>
      </c>
      <c r="M577" s="224">
        <v>936.66666666666663</v>
      </c>
      <c r="N577" s="225">
        <v>187.33333333333334</v>
      </c>
      <c r="O577" s="226">
        <v>1124</v>
      </c>
      <c r="P577" s="397">
        <f t="shared" si="159"/>
        <v>1800</v>
      </c>
      <c r="Q577" s="228" t="str">
        <f t="shared" si="160"/>
        <v/>
      </c>
      <c r="R577" s="229" t="s">
        <v>1771</v>
      </c>
      <c r="S577" s="230" t="s">
        <v>1754</v>
      </c>
      <c r="T577" s="228" t="s">
        <v>49</v>
      </c>
      <c r="U577" s="228"/>
      <c r="V577" s="228">
        <f t="shared" si="151"/>
        <v>0</v>
      </c>
      <c r="W577" s="228">
        <f t="shared" si="152"/>
        <v>0</v>
      </c>
      <c r="X577" s="231"/>
      <c r="Y577" s="247" t="s">
        <v>970</v>
      </c>
      <c r="Z577" s="679"/>
      <c r="AA577" s="232" t="s">
        <v>50</v>
      </c>
    </row>
    <row r="578" spans="1:27" ht="24" customHeight="1">
      <c r="A578" s="266">
        <v>7</v>
      </c>
      <c r="B578" s="280" t="s">
        <v>1807</v>
      </c>
      <c r="C578" s="252" t="s">
        <v>1808</v>
      </c>
      <c r="D578" s="219" t="s">
        <v>1809</v>
      </c>
      <c r="E578" s="246">
        <v>6</v>
      </c>
      <c r="F578" s="221" t="str">
        <f t="shared" si="150"/>
        <v/>
      </c>
      <c r="G578" s="222"/>
      <c r="H578" s="223" t="s">
        <v>48</v>
      </c>
      <c r="I578" s="223">
        <v>0.24</v>
      </c>
      <c r="J578" s="223">
        <v>6</v>
      </c>
      <c r="K578" s="223">
        <v>324</v>
      </c>
      <c r="L578" s="223">
        <v>1620</v>
      </c>
      <c r="M578" s="224">
        <v>859.16666666666663</v>
      </c>
      <c r="N578" s="225">
        <v>171.83333333333334</v>
      </c>
      <c r="O578" s="226">
        <v>1031</v>
      </c>
      <c r="P578" s="397">
        <f t="shared" si="159"/>
        <v>1650</v>
      </c>
      <c r="Q578" s="228" t="str">
        <f t="shared" si="160"/>
        <v/>
      </c>
      <c r="R578" s="229" t="s">
        <v>1810</v>
      </c>
      <c r="S578" s="230" t="s">
        <v>1811</v>
      </c>
      <c r="T578" s="228" t="s">
        <v>45</v>
      </c>
      <c r="U578" s="228"/>
      <c r="V578" s="228">
        <f t="shared" si="151"/>
        <v>0</v>
      </c>
      <c r="W578" s="228">
        <f t="shared" si="152"/>
        <v>0</v>
      </c>
      <c r="X578" s="231"/>
      <c r="Y578" s="247" t="s">
        <v>970</v>
      </c>
      <c r="Z578" s="679"/>
      <c r="AA578" s="232" t="s">
        <v>50</v>
      </c>
    </row>
    <row r="579" spans="1:27" s="256" customFormat="1" ht="24" customHeight="1">
      <c r="A579" s="631" t="s">
        <v>1097</v>
      </c>
      <c r="B579" s="645"/>
      <c r="C579" s="646"/>
      <c r="D579" s="647"/>
      <c r="E579" s="646"/>
      <c r="F579" s="649" t="str">
        <f t="shared" si="150"/>
        <v/>
      </c>
      <c r="G579" s="650"/>
      <c r="H579" s="651" t="s">
        <v>43</v>
      </c>
      <c r="I579" s="651" t="s">
        <v>43</v>
      </c>
      <c r="J579" s="651" t="s">
        <v>43</v>
      </c>
      <c r="K579" s="651" t="s">
        <v>43</v>
      </c>
      <c r="L579" s="651" t="s">
        <v>43</v>
      </c>
      <c r="M579" s="652"/>
      <c r="N579" s="653"/>
      <c r="O579" s="653"/>
      <c r="P579" s="653"/>
      <c r="Q579" s="653"/>
      <c r="R579" s="654" t="s">
        <v>43</v>
      </c>
      <c r="S579" s="655"/>
      <c r="T579" s="655"/>
      <c r="U579" s="655"/>
      <c r="V579" s="655" t="str">
        <f t="shared" si="151"/>
        <v/>
      </c>
      <c r="W579" s="655" t="str">
        <f t="shared" si="152"/>
        <v/>
      </c>
      <c r="X579" s="655"/>
      <c r="Y579" s="656"/>
      <c r="Z579" s="679"/>
      <c r="AA579" s="846"/>
    </row>
    <row r="580" spans="1:27" ht="24" customHeight="1">
      <c r="A580" s="266">
        <v>1</v>
      </c>
      <c r="B580" s="280" t="s">
        <v>1772</v>
      </c>
      <c r="C580" s="252" t="s">
        <v>1773</v>
      </c>
      <c r="D580" s="219" t="s">
        <v>1774</v>
      </c>
      <c r="E580" s="246">
        <v>6</v>
      </c>
      <c r="F580" s="221" t="str">
        <f t="shared" si="150"/>
        <v/>
      </c>
      <c r="G580" s="222"/>
      <c r="H580" s="223" t="s">
        <v>47</v>
      </c>
      <c r="I580" s="223">
        <v>0.17499999999999999</v>
      </c>
      <c r="J580" s="223">
        <v>6</v>
      </c>
      <c r="K580" s="223">
        <v>468</v>
      </c>
      <c r="L580" s="223">
        <v>2340</v>
      </c>
      <c r="M580" s="224">
        <v>936.66666666666663</v>
      </c>
      <c r="N580" s="225">
        <v>187.33333333333334</v>
      </c>
      <c r="O580" s="226">
        <v>1124</v>
      </c>
      <c r="P580" s="397">
        <f>ROUND(O580*1.6/10,0)*10</f>
        <v>1800</v>
      </c>
      <c r="Q580" s="228" t="str">
        <f t="shared" ref="Q580:Q581" si="161">IF(ISERR(IF(O580*G580=0,"",O580*G580))=TRUE,"",IF(O580*G580=0,"",O580*G580))</f>
        <v/>
      </c>
      <c r="R580" s="229" t="s">
        <v>1775</v>
      </c>
      <c r="S580" s="230" t="s">
        <v>1776</v>
      </c>
      <c r="T580" s="228" t="s">
        <v>45</v>
      </c>
      <c r="U580" s="228"/>
      <c r="V580" s="228">
        <f t="shared" si="151"/>
        <v>0</v>
      </c>
      <c r="W580" s="228">
        <f t="shared" si="152"/>
        <v>0</v>
      </c>
      <c r="X580" s="231"/>
      <c r="Y580" s="247" t="s">
        <v>970</v>
      </c>
      <c r="Z580" s="679"/>
      <c r="AA580" s="232" t="s">
        <v>50</v>
      </c>
    </row>
    <row r="581" spans="1:27" ht="24" customHeight="1">
      <c r="A581" s="266">
        <v>2</v>
      </c>
      <c r="B581" s="280" t="s">
        <v>1098</v>
      </c>
      <c r="C581" s="252" t="s">
        <v>1099</v>
      </c>
      <c r="D581" s="219" t="s">
        <v>1100</v>
      </c>
      <c r="E581" s="246">
        <v>6</v>
      </c>
      <c r="F581" s="221" t="str">
        <f t="shared" si="150"/>
        <v/>
      </c>
      <c r="G581" s="222"/>
      <c r="H581" s="223" t="s">
        <v>44</v>
      </c>
      <c r="I581" s="223">
        <v>0.13300000000000001</v>
      </c>
      <c r="J581" s="223">
        <v>48</v>
      </c>
      <c r="K581" s="223">
        <v>384</v>
      </c>
      <c r="L581" s="223">
        <v>2688</v>
      </c>
      <c r="M581" s="224">
        <v>936.66666666666663</v>
      </c>
      <c r="N581" s="225">
        <v>187.33333333333334</v>
      </c>
      <c r="O581" s="226">
        <v>1124</v>
      </c>
      <c r="P581" s="397">
        <f>ROUND(O581*1.6/10,0)*10</f>
        <v>1800</v>
      </c>
      <c r="Q581" s="228" t="str">
        <f t="shared" si="161"/>
        <v/>
      </c>
      <c r="R581" s="229" t="s">
        <v>1101</v>
      </c>
      <c r="S581" s="230" t="s">
        <v>1102</v>
      </c>
      <c r="T581" s="228" t="s">
        <v>45</v>
      </c>
      <c r="U581" s="228"/>
      <c r="V581" s="228">
        <f t="shared" si="151"/>
        <v>0</v>
      </c>
      <c r="W581" s="228">
        <f t="shared" si="152"/>
        <v>0</v>
      </c>
      <c r="X581" s="231"/>
      <c r="Y581" s="247" t="s">
        <v>970</v>
      </c>
      <c r="Z581" s="679"/>
      <c r="AA581" s="232" t="s">
        <v>50</v>
      </c>
    </row>
    <row r="582" spans="1:27" s="256" customFormat="1" ht="24" customHeight="1">
      <c r="A582" s="631" t="s">
        <v>1103</v>
      </c>
      <c r="B582" s="645"/>
      <c r="C582" s="646"/>
      <c r="D582" s="647"/>
      <c r="E582" s="646"/>
      <c r="F582" s="647"/>
      <c r="G582" s="650"/>
      <c r="H582" s="651" t="s">
        <v>43</v>
      </c>
      <c r="I582" s="651" t="s">
        <v>43</v>
      </c>
      <c r="J582" s="651" t="s">
        <v>43</v>
      </c>
      <c r="K582" s="651" t="s">
        <v>43</v>
      </c>
      <c r="L582" s="651" t="s">
        <v>43</v>
      </c>
      <c r="M582" s="652"/>
      <c r="N582" s="653"/>
      <c r="O582" s="653"/>
      <c r="P582" s="653"/>
      <c r="Q582" s="653"/>
      <c r="R582" s="654" t="s">
        <v>43</v>
      </c>
      <c r="S582" s="655"/>
      <c r="T582" s="655"/>
      <c r="U582" s="655"/>
      <c r="V582" s="655" t="str">
        <f t="shared" si="151"/>
        <v/>
      </c>
      <c r="W582" s="655" t="str">
        <f t="shared" si="152"/>
        <v/>
      </c>
      <c r="X582" s="655"/>
      <c r="Y582" s="656"/>
      <c r="Z582" s="656"/>
      <c r="AA582" s="846"/>
    </row>
    <row r="583" spans="1:27" ht="24" customHeight="1">
      <c r="A583" s="266">
        <v>1</v>
      </c>
      <c r="B583" s="280" t="s">
        <v>1104</v>
      </c>
      <c r="C583" s="657" t="s">
        <v>1105</v>
      </c>
      <c r="D583" s="219" t="s">
        <v>1106</v>
      </c>
      <c r="E583" s="246">
        <v>6</v>
      </c>
      <c r="F583" s="221" t="str">
        <f t="shared" ref="F583:F590" si="162">IF(ISERROR(IF(G583/E583=0,"",G583/E583))=TRUE,"",IF(G583/E583=0,"",G583/E583))</f>
        <v/>
      </c>
      <c r="G583" s="222"/>
      <c r="H583" s="223" t="s">
        <v>47</v>
      </c>
      <c r="I583" s="223">
        <v>0.20899999999999999</v>
      </c>
      <c r="J583" s="223">
        <v>6</v>
      </c>
      <c r="K583" s="223">
        <v>324</v>
      </c>
      <c r="L583" s="223">
        <v>1944</v>
      </c>
      <c r="M583" s="224">
        <v>936.66666666666663</v>
      </c>
      <c r="N583" s="225">
        <v>187.33333333333334</v>
      </c>
      <c r="O583" s="226">
        <v>1124</v>
      </c>
      <c r="P583" s="397">
        <f t="shared" ref="P583:P590" si="163">ROUND(O583*1.6/10,0)*10</f>
        <v>1800</v>
      </c>
      <c r="Q583" s="228" t="str">
        <f t="shared" ref="Q583:Q590" si="164">IF(ISERR(IF(O583*G583=0,"",O583*G583))=TRUE,"",IF(O583*G583=0,"",O583*G583))</f>
        <v/>
      </c>
      <c r="R583" s="229" t="s">
        <v>1107</v>
      </c>
      <c r="S583" s="230" t="s">
        <v>1108</v>
      </c>
      <c r="T583" s="228" t="s">
        <v>45</v>
      </c>
      <c r="U583" s="228"/>
      <c r="V583" s="228">
        <f t="shared" si="151"/>
        <v>0</v>
      </c>
      <c r="W583" s="228">
        <f t="shared" si="152"/>
        <v>0</v>
      </c>
      <c r="X583" s="231"/>
      <c r="Y583" s="247" t="s">
        <v>970</v>
      </c>
      <c r="Z583" s="247"/>
      <c r="AA583" s="232" t="s">
        <v>50</v>
      </c>
    </row>
    <row r="584" spans="1:27" ht="24" customHeight="1">
      <c r="A584" s="266">
        <v>2</v>
      </c>
      <c r="B584" s="280" t="s">
        <v>1109</v>
      </c>
      <c r="C584" s="657" t="s">
        <v>1110</v>
      </c>
      <c r="D584" s="219" t="s">
        <v>1111</v>
      </c>
      <c r="E584" s="246">
        <v>6</v>
      </c>
      <c r="F584" s="221" t="str">
        <f t="shared" si="162"/>
        <v/>
      </c>
      <c r="G584" s="222"/>
      <c r="H584" s="223" t="s">
        <v>48</v>
      </c>
      <c r="I584" s="223">
        <v>0.20300000000000001</v>
      </c>
      <c r="J584" s="223">
        <v>6</v>
      </c>
      <c r="K584" s="223">
        <v>300</v>
      </c>
      <c r="L584" s="223">
        <v>1800</v>
      </c>
      <c r="M584" s="224">
        <v>859.16666666666663</v>
      </c>
      <c r="N584" s="225">
        <v>171.83333333333334</v>
      </c>
      <c r="O584" s="226">
        <v>1031</v>
      </c>
      <c r="P584" s="397">
        <f t="shared" si="163"/>
        <v>1650</v>
      </c>
      <c r="Q584" s="228" t="str">
        <f t="shared" si="164"/>
        <v/>
      </c>
      <c r="R584" s="229" t="s">
        <v>1112</v>
      </c>
      <c r="S584" s="230" t="s">
        <v>1113</v>
      </c>
      <c r="T584" s="228" t="s">
        <v>45</v>
      </c>
      <c r="U584" s="228"/>
      <c r="V584" s="228">
        <f t="shared" si="151"/>
        <v>0</v>
      </c>
      <c r="W584" s="228">
        <f t="shared" si="152"/>
        <v>0</v>
      </c>
      <c r="X584" s="231"/>
      <c r="Y584" s="247" t="s">
        <v>970</v>
      </c>
      <c r="Z584" s="247"/>
      <c r="AA584" s="232" t="s">
        <v>50</v>
      </c>
    </row>
    <row r="585" spans="1:27" ht="24" customHeight="1">
      <c r="A585" s="266">
        <v>3</v>
      </c>
      <c r="B585" s="280" t="s">
        <v>1755</v>
      </c>
      <c r="C585" s="657" t="s">
        <v>1756</v>
      </c>
      <c r="D585" s="219" t="s">
        <v>1757</v>
      </c>
      <c r="E585" s="246">
        <v>6</v>
      </c>
      <c r="F585" s="221" t="str">
        <f t="shared" si="162"/>
        <v/>
      </c>
      <c r="G585" s="222"/>
      <c r="H585" s="223" t="s">
        <v>47</v>
      </c>
      <c r="I585" s="223">
        <v>0.159</v>
      </c>
      <c r="J585" s="223">
        <v>6</v>
      </c>
      <c r="K585" s="223">
        <v>354</v>
      </c>
      <c r="L585" s="223">
        <v>1416</v>
      </c>
      <c r="M585" s="224">
        <v>859.16666666666663</v>
      </c>
      <c r="N585" s="225">
        <v>171.83333333333334</v>
      </c>
      <c r="O585" s="226">
        <v>1031</v>
      </c>
      <c r="P585" s="397">
        <f t="shared" si="163"/>
        <v>1650</v>
      </c>
      <c r="Q585" s="228" t="str">
        <f t="shared" si="164"/>
        <v/>
      </c>
      <c r="R585" s="229" t="s">
        <v>1758</v>
      </c>
      <c r="S585" s="230" t="s">
        <v>1759</v>
      </c>
      <c r="T585" s="228" t="s">
        <v>49</v>
      </c>
      <c r="U585" s="228"/>
      <c r="V585" s="228">
        <f t="shared" si="151"/>
        <v>0</v>
      </c>
      <c r="W585" s="228">
        <f t="shared" si="152"/>
        <v>0</v>
      </c>
      <c r="X585" s="231"/>
      <c r="Y585" s="247" t="s">
        <v>970</v>
      </c>
      <c r="Z585" s="247"/>
      <c r="AA585" s="232" t="s">
        <v>50</v>
      </c>
    </row>
    <row r="586" spans="1:27" ht="24" customHeight="1">
      <c r="A586" s="266">
        <v>4</v>
      </c>
      <c r="B586" s="280" t="s">
        <v>1656</v>
      </c>
      <c r="C586" s="657" t="s">
        <v>1657</v>
      </c>
      <c r="D586" s="219" t="s">
        <v>1658</v>
      </c>
      <c r="E586" s="246">
        <v>6</v>
      </c>
      <c r="F586" s="221" t="str">
        <f t="shared" si="162"/>
        <v/>
      </c>
      <c r="G586" s="222"/>
      <c r="H586" s="223" t="s">
        <v>44</v>
      </c>
      <c r="I586" s="223">
        <v>0.23</v>
      </c>
      <c r="J586" s="223">
        <v>6</v>
      </c>
      <c r="K586" s="223">
        <v>396</v>
      </c>
      <c r="L586" s="223">
        <v>1584</v>
      </c>
      <c r="M586" s="224">
        <v>859.16666666666663</v>
      </c>
      <c r="N586" s="225">
        <v>171.83333333333334</v>
      </c>
      <c r="O586" s="226">
        <v>1031</v>
      </c>
      <c r="P586" s="397">
        <f t="shared" si="163"/>
        <v>1650</v>
      </c>
      <c r="Q586" s="228" t="str">
        <f t="shared" si="164"/>
        <v/>
      </c>
      <c r="R586" s="229" t="s">
        <v>1659</v>
      </c>
      <c r="S586" s="230" t="s">
        <v>1660</v>
      </c>
      <c r="T586" s="228" t="s">
        <v>49</v>
      </c>
      <c r="U586" s="228"/>
      <c r="V586" s="228">
        <f t="shared" si="151"/>
        <v>0</v>
      </c>
      <c r="W586" s="228">
        <f t="shared" si="152"/>
        <v>0</v>
      </c>
      <c r="X586" s="231"/>
      <c r="Y586" s="247" t="s">
        <v>970</v>
      </c>
      <c r="Z586" s="247"/>
      <c r="AA586" s="232" t="s">
        <v>50</v>
      </c>
    </row>
    <row r="587" spans="1:27" ht="24" customHeight="1">
      <c r="A587" s="266">
        <v>5</v>
      </c>
      <c r="B587" s="280" t="s">
        <v>1114</v>
      </c>
      <c r="C587" s="657" t="s">
        <v>1115</v>
      </c>
      <c r="D587" s="219" t="s">
        <v>1116</v>
      </c>
      <c r="E587" s="246">
        <v>6</v>
      </c>
      <c r="F587" s="221" t="str">
        <f t="shared" si="162"/>
        <v/>
      </c>
      <c r="G587" s="222"/>
      <c r="H587" s="223" t="s">
        <v>47</v>
      </c>
      <c r="I587" s="223">
        <v>0.23</v>
      </c>
      <c r="J587" s="223">
        <v>6</v>
      </c>
      <c r="K587" s="223">
        <v>324</v>
      </c>
      <c r="L587" s="223">
        <v>1620</v>
      </c>
      <c r="M587" s="224">
        <v>859.16666666666663</v>
      </c>
      <c r="N587" s="225">
        <v>171.83333333333334</v>
      </c>
      <c r="O587" s="226">
        <v>1031</v>
      </c>
      <c r="P587" s="397">
        <f t="shared" si="163"/>
        <v>1650</v>
      </c>
      <c r="Q587" s="228" t="str">
        <f t="shared" si="164"/>
        <v/>
      </c>
      <c r="R587" s="229" t="s">
        <v>1117</v>
      </c>
      <c r="S587" s="230" t="s">
        <v>1118</v>
      </c>
      <c r="T587" s="228" t="s">
        <v>45</v>
      </c>
      <c r="U587" s="228"/>
      <c r="V587" s="228">
        <f t="shared" si="151"/>
        <v>0</v>
      </c>
      <c r="W587" s="228">
        <f t="shared" si="152"/>
        <v>0</v>
      </c>
      <c r="X587" s="231"/>
      <c r="Y587" s="247" t="s">
        <v>970</v>
      </c>
      <c r="Z587" s="247"/>
      <c r="AA587" s="232" t="s">
        <v>50</v>
      </c>
    </row>
    <row r="588" spans="1:27" ht="24" customHeight="1">
      <c r="A588" s="266">
        <v>7</v>
      </c>
      <c r="B588" s="280" t="s">
        <v>1119</v>
      </c>
      <c r="C588" s="657" t="s">
        <v>1120</v>
      </c>
      <c r="D588" s="219" t="s">
        <v>1121</v>
      </c>
      <c r="E588" s="246">
        <v>6</v>
      </c>
      <c r="F588" s="221" t="str">
        <f t="shared" si="162"/>
        <v/>
      </c>
      <c r="G588" s="222"/>
      <c r="H588" s="223" t="s">
        <v>47</v>
      </c>
      <c r="I588" s="223">
        <v>0.17499999999999999</v>
      </c>
      <c r="J588" s="223">
        <v>12</v>
      </c>
      <c r="K588" s="223">
        <v>312</v>
      </c>
      <c r="L588" s="223">
        <v>2496</v>
      </c>
      <c r="M588" s="224">
        <v>859.16666666666663</v>
      </c>
      <c r="N588" s="225">
        <v>171.83333333333334</v>
      </c>
      <c r="O588" s="226">
        <v>1031</v>
      </c>
      <c r="P588" s="397">
        <f t="shared" si="163"/>
        <v>1650</v>
      </c>
      <c r="Q588" s="228" t="str">
        <f t="shared" si="164"/>
        <v/>
      </c>
      <c r="R588" s="229" t="s">
        <v>1122</v>
      </c>
      <c r="S588" s="230" t="s">
        <v>889</v>
      </c>
      <c r="T588" s="228" t="s">
        <v>45</v>
      </c>
      <c r="U588" s="228"/>
      <c r="V588" s="228">
        <f t="shared" si="151"/>
        <v>0</v>
      </c>
      <c r="W588" s="228">
        <f t="shared" si="152"/>
        <v>0</v>
      </c>
      <c r="X588" s="231"/>
      <c r="Y588" s="247" t="s">
        <v>970</v>
      </c>
      <c r="Z588" s="247"/>
      <c r="AA588" s="232" t="s">
        <v>50</v>
      </c>
    </row>
    <row r="589" spans="1:27" ht="24" customHeight="1">
      <c r="A589" s="266">
        <v>8</v>
      </c>
      <c r="B589" s="280" t="s">
        <v>1123</v>
      </c>
      <c r="C589" s="657" t="s">
        <v>1124</v>
      </c>
      <c r="D589" s="219" t="s">
        <v>1125</v>
      </c>
      <c r="E589" s="246">
        <v>6</v>
      </c>
      <c r="F589" s="221" t="str">
        <f t="shared" si="162"/>
        <v/>
      </c>
      <c r="G589" s="222"/>
      <c r="H589" s="223" t="s">
        <v>44</v>
      </c>
      <c r="I589" s="223">
        <v>0.12</v>
      </c>
      <c r="J589" s="223">
        <v>6</v>
      </c>
      <c r="K589" s="223">
        <v>456</v>
      </c>
      <c r="L589" s="223">
        <v>2736</v>
      </c>
      <c r="M589" s="224">
        <v>859.16666666666663</v>
      </c>
      <c r="N589" s="225">
        <v>171.83333333333334</v>
      </c>
      <c r="O589" s="226">
        <v>1031</v>
      </c>
      <c r="P589" s="397">
        <f t="shared" si="163"/>
        <v>1650</v>
      </c>
      <c r="Q589" s="228" t="str">
        <f t="shared" si="164"/>
        <v/>
      </c>
      <c r="R589" s="229" t="s">
        <v>1126</v>
      </c>
      <c r="S589" s="230" t="s">
        <v>1605</v>
      </c>
      <c r="T589" s="228" t="s">
        <v>45</v>
      </c>
      <c r="U589" s="228"/>
      <c r="V589" s="228">
        <f t="shared" si="151"/>
        <v>0</v>
      </c>
      <c r="W589" s="228">
        <f t="shared" si="152"/>
        <v>0</v>
      </c>
      <c r="X589" s="231"/>
      <c r="Y589" s="247" t="s">
        <v>970</v>
      </c>
      <c r="Z589" s="247"/>
      <c r="AA589" s="232" t="s">
        <v>50</v>
      </c>
    </row>
    <row r="590" spans="1:27" ht="24" customHeight="1">
      <c r="A590" s="266">
        <v>9</v>
      </c>
      <c r="B590" s="280" t="s">
        <v>1702</v>
      </c>
      <c r="C590" s="644" t="s">
        <v>1703</v>
      </c>
      <c r="D590" s="219" t="s">
        <v>1704</v>
      </c>
      <c r="E590" s="246">
        <v>6</v>
      </c>
      <c r="F590" s="221" t="str">
        <f t="shared" si="162"/>
        <v/>
      </c>
      <c r="G590" s="222"/>
      <c r="H590" s="223" t="s">
        <v>48</v>
      </c>
      <c r="I590" s="223">
        <v>0.19500000000000001</v>
      </c>
      <c r="J590" s="223">
        <v>12</v>
      </c>
      <c r="K590" s="223">
        <v>396</v>
      </c>
      <c r="L590" s="223">
        <v>1980</v>
      </c>
      <c r="M590" s="224">
        <v>859.16666666666663</v>
      </c>
      <c r="N590" s="225">
        <v>171.83333333333334</v>
      </c>
      <c r="O590" s="226">
        <v>1031</v>
      </c>
      <c r="P590" s="397">
        <f t="shared" si="163"/>
        <v>1650</v>
      </c>
      <c r="Q590" s="228" t="str">
        <f t="shared" si="164"/>
        <v/>
      </c>
      <c r="R590" s="229" t="s">
        <v>1705</v>
      </c>
      <c r="S590" s="230" t="s">
        <v>1604</v>
      </c>
      <c r="T590" s="228" t="s">
        <v>45</v>
      </c>
      <c r="U590" s="228"/>
      <c r="V590" s="228">
        <f t="shared" si="151"/>
        <v>0</v>
      </c>
      <c r="W590" s="228">
        <f t="shared" si="152"/>
        <v>0</v>
      </c>
      <c r="X590" s="231"/>
      <c r="Y590" s="247" t="s">
        <v>970</v>
      </c>
      <c r="Z590" s="247"/>
      <c r="AA590" s="232" t="s">
        <v>50</v>
      </c>
    </row>
    <row r="591" spans="1:27" s="256" customFormat="1" ht="24" customHeight="1">
      <c r="A591" s="233" t="s">
        <v>1127</v>
      </c>
      <c r="B591" s="253"/>
      <c r="C591" s="254"/>
      <c r="D591" s="255"/>
      <c r="E591" s="659"/>
      <c r="F591" s="660" t="str">
        <f t="shared" si="150"/>
        <v/>
      </c>
      <c r="G591" s="490"/>
      <c r="H591" s="482" t="s">
        <v>43</v>
      </c>
      <c r="I591" s="482" t="s">
        <v>43</v>
      </c>
      <c r="J591" s="482" t="s">
        <v>43</v>
      </c>
      <c r="K591" s="482" t="s">
        <v>43</v>
      </c>
      <c r="L591" s="482" t="s">
        <v>43</v>
      </c>
      <c r="M591" s="661"/>
      <c r="N591" s="662"/>
      <c r="O591" s="659"/>
      <c r="P591" s="659"/>
      <c r="Q591" s="659"/>
      <c r="R591" s="663" t="s">
        <v>43</v>
      </c>
      <c r="S591" s="664"/>
      <c r="T591" s="664"/>
      <c r="U591" s="664"/>
      <c r="V591" s="664" t="str">
        <f t="shared" si="151"/>
        <v/>
      </c>
      <c r="W591" s="664" t="str">
        <f t="shared" si="152"/>
        <v/>
      </c>
      <c r="X591" s="664"/>
      <c r="Y591" s="665"/>
      <c r="Z591" s="665"/>
      <c r="AA591" s="847"/>
    </row>
    <row r="592" spans="1:27" ht="24" customHeight="1">
      <c r="A592" s="257">
        <v>4</v>
      </c>
      <c r="B592" s="280" t="s">
        <v>1128</v>
      </c>
      <c r="C592" s="658" t="s">
        <v>1129</v>
      </c>
      <c r="D592" s="219" t="s">
        <v>1130</v>
      </c>
      <c r="E592" s="246">
        <v>6</v>
      </c>
      <c r="F592" s="221" t="str">
        <f t="shared" si="150"/>
        <v/>
      </c>
      <c r="G592" s="222"/>
      <c r="H592" s="223" t="s">
        <v>48</v>
      </c>
      <c r="I592" s="223">
        <v>0.26100000000000001</v>
      </c>
      <c r="J592" s="223">
        <v>6</v>
      </c>
      <c r="K592" s="223">
        <v>234</v>
      </c>
      <c r="L592" s="223">
        <v>936</v>
      </c>
      <c r="M592" s="224">
        <v>726.66666666666663</v>
      </c>
      <c r="N592" s="225">
        <v>145.33333333333334</v>
      </c>
      <c r="O592" s="226">
        <v>872</v>
      </c>
      <c r="P592" s="397">
        <f>ROUND(O592*1.6/10,0)*10</f>
        <v>1400</v>
      </c>
      <c r="Q592" s="228" t="str">
        <f t="shared" ref="Q592:Q595" si="165">IF(ISERR(IF(O592*G592=0,"",O592*G592))=TRUE,"",IF(O592*G592=0,"",O592*G592))</f>
        <v/>
      </c>
      <c r="R592" s="229" t="s">
        <v>1131</v>
      </c>
      <c r="S592" s="230" t="s">
        <v>1132</v>
      </c>
      <c r="T592" s="228" t="s">
        <v>49</v>
      </c>
      <c r="U592" s="228"/>
      <c r="V592" s="228">
        <f t="shared" si="151"/>
        <v>0</v>
      </c>
      <c r="W592" s="228">
        <f t="shared" si="152"/>
        <v>0</v>
      </c>
      <c r="X592" s="231"/>
      <c r="Y592" s="247" t="s">
        <v>970</v>
      </c>
      <c r="Z592" s="247"/>
      <c r="AA592" s="232" t="s">
        <v>50</v>
      </c>
    </row>
    <row r="593" spans="1:27" ht="24" customHeight="1">
      <c r="A593" s="257">
        <v>5</v>
      </c>
      <c r="B593" s="280" t="s">
        <v>1812</v>
      </c>
      <c r="C593" s="658" t="s">
        <v>1813</v>
      </c>
      <c r="D593" s="219" t="s">
        <v>1814</v>
      </c>
      <c r="E593" s="246">
        <v>6</v>
      </c>
      <c r="F593" s="221" t="str">
        <f t="shared" si="150"/>
        <v/>
      </c>
      <c r="G593" s="222"/>
      <c r="H593" s="223" t="s">
        <v>48</v>
      </c>
      <c r="I593" s="223">
        <v>0.45</v>
      </c>
      <c r="J593" s="223">
        <v>6</v>
      </c>
      <c r="K593" s="223">
        <v>216</v>
      </c>
      <c r="L593" s="223">
        <v>648</v>
      </c>
      <c r="M593" s="224">
        <v>865</v>
      </c>
      <c r="N593" s="225">
        <v>173</v>
      </c>
      <c r="O593" s="226">
        <v>1038</v>
      </c>
      <c r="P593" s="397">
        <f>ROUND(O593*1.6/10,0)*10</f>
        <v>1660</v>
      </c>
      <c r="Q593" s="228" t="str">
        <f t="shared" si="165"/>
        <v/>
      </c>
      <c r="R593" s="229" t="s">
        <v>1815</v>
      </c>
      <c r="S593" s="230" t="s">
        <v>1132</v>
      </c>
      <c r="T593" s="228" t="s">
        <v>49</v>
      </c>
      <c r="U593" s="228"/>
      <c r="V593" s="228">
        <f t="shared" si="151"/>
        <v>0</v>
      </c>
      <c r="W593" s="228">
        <f t="shared" si="152"/>
        <v>0</v>
      </c>
      <c r="X593" s="231"/>
      <c r="Y593" s="247" t="s">
        <v>970</v>
      </c>
      <c r="Z593" s="247"/>
      <c r="AA593" s="232" t="s">
        <v>50</v>
      </c>
    </row>
    <row r="594" spans="1:27" ht="24" customHeight="1">
      <c r="A594" s="257">
        <v>7</v>
      </c>
      <c r="B594" s="280" t="s">
        <v>1182</v>
      </c>
      <c r="C594" s="658" t="s">
        <v>1133</v>
      </c>
      <c r="D594" s="219" t="s">
        <v>1183</v>
      </c>
      <c r="E594" s="246">
        <v>6</v>
      </c>
      <c r="F594" s="221" t="str">
        <f t="shared" si="150"/>
        <v/>
      </c>
      <c r="G594" s="222"/>
      <c r="H594" s="223" t="s">
        <v>48</v>
      </c>
      <c r="I594" s="223">
        <v>0.26500000000000001</v>
      </c>
      <c r="J594" s="223">
        <v>6</v>
      </c>
      <c r="K594" s="223">
        <v>234</v>
      </c>
      <c r="L594" s="223">
        <v>936</v>
      </c>
      <c r="M594" s="224">
        <v>726.66666666666663</v>
      </c>
      <c r="N594" s="225">
        <v>145.33333333333334</v>
      </c>
      <c r="O594" s="226">
        <v>872</v>
      </c>
      <c r="P594" s="397">
        <f>ROUND(O594*1.6/10,0)*10</f>
        <v>1400</v>
      </c>
      <c r="Q594" s="228" t="str">
        <f t="shared" si="165"/>
        <v/>
      </c>
      <c r="R594" s="229" t="s">
        <v>1184</v>
      </c>
      <c r="S594" s="230" t="s">
        <v>1132</v>
      </c>
      <c r="T594" s="228" t="s">
        <v>49</v>
      </c>
      <c r="U594" s="228"/>
      <c r="V594" s="228">
        <f t="shared" si="151"/>
        <v>0</v>
      </c>
      <c r="W594" s="228">
        <f t="shared" si="152"/>
        <v>0</v>
      </c>
      <c r="X594" s="231"/>
      <c r="Y594" s="247" t="s">
        <v>970</v>
      </c>
      <c r="Z594" s="247"/>
      <c r="AA594" s="232" t="s">
        <v>50</v>
      </c>
    </row>
    <row r="595" spans="1:27" ht="24" customHeight="1">
      <c r="A595" s="257">
        <v>8</v>
      </c>
      <c r="B595" s="280" t="s">
        <v>1816</v>
      </c>
      <c r="C595" s="658" t="s">
        <v>1133</v>
      </c>
      <c r="D595" s="219" t="s">
        <v>1817</v>
      </c>
      <c r="E595" s="246">
        <v>6</v>
      </c>
      <c r="F595" s="221" t="str">
        <f t="shared" si="150"/>
        <v/>
      </c>
      <c r="G595" s="222"/>
      <c r="H595" s="223" t="s">
        <v>48</v>
      </c>
      <c r="I595" s="223">
        <v>0.45</v>
      </c>
      <c r="J595" s="223">
        <v>6</v>
      </c>
      <c r="K595" s="223">
        <v>216</v>
      </c>
      <c r="L595" s="223">
        <v>648</v>
      </c>
      <c r="M595" s="224">
        <v>865</v>
      </c>
      <c r="N595" s="225">
        <v>173</v>
      </c>
      <c r="O595" s="226">
        <v>1038</v>
      </c>
      <c r="P595" s="397">
        <f>ROUND(O595*1.6/10,0)*10</f>
        <v>1660</v>
      </c>
      <c r="Q595" s="228" t="str">
        <f t="shared" si="165"/>
        <v/>
      </c>
      <c r="R595" s="229" t="s">
        <v>1818</v>
      </c>
      <c r="S595" s="230" t="s">
        <v>1132</v>
      </c>
      <c r="T595" s="228" t="s">
        <v>49</v>
      </c>
      <c r="U595" s="228"/>
      <c r="V595" s="228">
        <f t="shared" si="151"/>
        <v>0</v>
      </c>
      <c r="W595" s="228">
        <f t="shared" si="152"/>
        <v>0</v>
      </c>
      <c r="X595" s="231"/>
      <c r="Y595" s="247" t="s">
        <v>970</v>
      </c>
      <c r="Z595" s="679"/>
      <c r="AA595" s="232" t="s">
        <v>50</v>
      </c>
    </row>
    <row r="596" spans="1:27" s="256" customFormat="1" ht="24" customHeight="1">
      <c r="A596" s="233" t="s">
        <v>1134</v>
      </c>
      <c r="B596" s="253"/>
      <c r="C596" s="254"/>
      <c r="D596" s="255"/>
      <c r="E596" s="659" t="s">
        <v>43</v>
      </c>
      <c r="F596" s="660" t="str">
        <f>IF(ISERROR(IF(G596/E596=0,"",G596/E596))=TRUE,"",IF(G596/E596=0,"",G596/E596))</f>
        <v/>
      </c>
      <c r="G596" s="490"/>
      <c r="H596" s="482" t="s">
        <v>43</v>
      </c>
      <c r="I596" s="482" t="s">
        <v>43</v>
      </c>
      <c r="J596" s="482" t="s">
        <v>43</v>
      </c>
      <c r="K596" s="482" t="s">
        <v>43</v>
      </c>
      <c r="L596" s="482" t="s">
        <v>43</v>
      </c>
      <c r="M596" s="661"/>
      <c r="N596" s="662"/>
      <c r="O596" s="659"/>
      <c r="P596" s="659"/>
      <c r="Q596" s="659" t="s">
        <v>43</v>
      </c>
      <c r="R596" s="663" t="s">
        <v>43</v>
      </c>
      <c r="S596" s="664"/>
      <c r="T596" s="664"/>
      <c r="U596" s="664"/>
      <c r="V596" s="664" t="str">
        <f t="shared" si="151"/>
        <v/>
      </c>
      <c r="W596" s="664" t="str">
        <f t="shared" si="152"/>
        <v/>
      </c>
      <c r="X596" s="664"/>
      <c r="Y596" s="665"/>
      <c r="Z596" s="665"/>
      <c r="AA596" s="847"/>
    </row>
    <row r="597" spans="1:27" ht="24" customHeight="1">
      <c r="A597" s="266">
        <f>IF(ISERR(A596+1)=TRUE,1,A596+1)</f>
        <v>1</v>
      </c>
      <c r="B597" s="280" t="s">
        <v>1135</v>
      </c>
      <c r="C597" s="249"/>
      <c r="D597" s="219" t="s">
        <v>1136</v>
      </c>
      <c r="E597" s="246">
        <v>6</v>
      </c>
      <c r="F597" s="221" t="str">
        <f>IF(ISERROR(IF(G597/E597=0,"",G597/E597))=TRUE,"",IF(G597/E597=0,"",G597/E597))</f>
        <v/>
      </c>
      <c r="G597" s="222"/>
      <c r="H597" s="223" t="s">
        <v>44</v>
      </c>
      <c r="I597" s="223">
        <v>0.46899999999999997</v>
      </c>
      <c r="J597" s="223">
        <v>6</v>
      </c>
      <c r="K597" s="223">
        <v>216</v>
      </c>
      <c r="L597" s="223">
        <v>648</v>
      </c>
      <c r="M597" s="224">
        <v>1090.8333333333333</v>
      </c>
      <c r="N597" s="225">
        <v>218.16666666666666</v>
      </c>
      <c r="O597" s="226">
        <v>1309</v>
      </c>
      <c r="P597" s="397">
        <f>ROUND(O597*1.6/10,0)*10</f>
        <v>2090</v>
      </c>
      <c r="Q597" s="228" t="str">
        <f>IF(ISERR(IF(O597*G597=0,"",O597*G597))=TRUE,"",IF(O597*G597=0,"",O597*G597))</f>
        <v/>
      </c>
      <c r="R597" s="229" t="s">
        <v>1137</v>
      </c>
      <c r="S597" s="230" t="s">
        <v>1132</v>
      </c>
      <c r="T597" s="228" t="s">
        <v>49</v>
      </c>
      <c r="U597" s="228"/>
      <c r="V597" s="228">
        <f>IFERROR(G597*I597,"")</f>
        <v>0</v>
      </c>
      <c r="W597" s="228">
        <f>IFERROR(G597/L597,"")</f>
        <v>0</v>
      </c>
      <c r="X597" s="231"/>
      <c r="Y597" s="247" t="s">
        <v>970</v>
      </c>
      <c r="Z597" s="247"/>
      <c r="AA597" s="232" t="s">
        <v>50</v>
      </c>
    </row>
    <row r="598" spans="1:27" ht="25.5">
      <c r="B598"/>
      <c r="C598" s="666"/>
      <c r="J598" s="14"/>
      <c r="K598" s="14"/>
      <c r="L598" s="14"/>
      <c r="O598" s="693"/>
      <c r="Q598" s="693">
        <f>SUM(Q35:Q597)</f>
        <v>0</v>
      </c>
      <c r="S598" s="668"/>
      <c r="T598" s="668" t="s">
        <v>43</v>
      </c>
    </row>
    <row r="599" spans="1:27" ht="24" customHeight="1"/>
    <row r="600" spans="1:27" ht="24" customHeight="1"/>
    <row r="601" spans="1:27" ht="24" customHeight="1"/>
    <row r="602" spans="1:27">
      <c r="C602"/>
    </row>
    <row r="603" spans="1:27" ht="24" customHeight="1"/>
    <row r="604" spans="1:27">
      <c r="C604"/>
    </row>
    <row r="605" spans="1:27" ht="24" customHeight="1"/>
    <row r="606" spans="1:27" ht="24" customHeight="1"/>
    <row r="607" spans="1:27" ht="24" customHeight="1"/>
    <row r="608" spans="1:27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</sheetData>
  <autoFilter ref="A34:AG598"/>
  <mergeCells count="1">
    <mergeCell ref="H31:L31"/>
  </mergeCells>
  <conditionalFormatting sqref="B597 B230:B232 B241:B243 B415:B422 B245:B248 B234:B238 B204:B206 B216:B218 B185:B190 B560 B546:B548 B433:D434 E434:G434 B172:B173 B404:C404 B136 D401 B580:B581 B271:B275 B139:B145 B277:B280 B413 B592:B595 B165:B170 A530 B533:C533 B535 C531:C532 B474:B490 B192:B193 B250:B261 D193 D259:D260 B263 B195:B202 B265:B268 B208:B214 B221:B227 B35:B36 B125:B129 B461:B471 B443:B448 B451:B458 B156:B162 B152:B154 B83:B123 B59:B81 B384:B388 U437 Z437 B583:B590 B574:B578 B568:B571 B556:B558 B550:B554 B538:B544 C534:C536 B523:B529 B514:B521 B503:B512 B499:B501 B492:B497 B427:B432 B368:B382 B364:B366 B354:B362 B287:B352 B563:B566 B437:B439">
    <cfRule type="expression" dxfId="161" priority="139" stopIfTrue="1">
      <formula>AND(LEN(A35)&gt;40,$D35&lt;&gt;"")</formula>
    </cfRule>
  </conditionalFormatting>
  <conditionalFormatting sqref="B596">
    <cfRule type="expression" dxfId="160" priority="138" stopIfTrue="1">
      <formula>AND(LEN(B596)&gt;40,$D596&lt;&gt;"")</formula>
    </cfRule>
  </conditionalFormatting>
  <conditionalFormatting sqref="B131:B133">
    <cfRule type="expression" dxfId="159" priority="136" stopIfTrue="1">
      <formula>AND(LEN(B131)&gt;40,$D131&lt;&gt;"")</formula>
    </cfRule>
  </conditionalFormatting>
  <conditionalFormatting sqref="B383">
    <cfRule type="expression" dxfId="158" priority="135" stopIfTrue="1">
      <formula>AND(LEN(B383)&gt;40,$D383&lt;&gt;"")</formula>
    </cfRule>
  </conditionalFormatting>
  <conditionalFormatting sqref="B146:B149">
    <cfRule type="expression" dxfId="157" priority="134" stopIfTrue="1">
      <formula>AND(LEN(B146)&gt;40,$D146&lt;&gt;"")</formula>
    </cfRule>
  </conditionalFormatting>
  <conditionalFormatting sqref="B130">
    <cfRule type="expression" dxfId="156" priority="133" stopIfTrue="1">
      <formula>AND(LEN(B130)&gt;40,$D130&lt;&gt;"")</formula>
    </cfRule>
  </conditionalFormatting>
  <conditionalFormatting sqref="B138">
    <cfRule type="expression" dxfId="155" priority="131" stopIfTrue="1">
      <formula>AND(LEN(B138)&gt;40,$D138&lt;&gt;"")</formula>
    </cfRule>
  </conditionalFormatting>
  <conditionalFormatting sqref="B137">
    <cfRule type="expression" dxfId="154" priority="132" stopIfTrue="1">
      <formula>AND(LEN(B137)&gt;40,$D137&lt;&gt;"")</formula>
    </cfRule>
  </conditionalFormatting>
  <conditionalFormatting sqref="B150:B151">
    <cfRule type="expression" dxfId="153" priority="130" stopIfTrue="1">
      <formula>AND(LEN(B150)&gt;40,$D150&lt;&gt;"")</formula>
    </cfRule>
  </conditionalFormatting>
  <conditionalFormatting sqref="B393:B394">
    <cfRule type="expression" dxfId="152" priority="137" stopIfTrue="1">
      <formula>AND(LEN(B393)&gt;40,#REF!&lt;&gt;"")</formula>
    </cfRule>
  </conditionalFormatting>
  <conditionalFormatting sqref="B367">
    <cfRule type="expression" dxfId="151" priority="129" stopIfTrue="1">
      <formula>AND(LEN(B367)&gt;40,$D367&lt;&gt;"")</formula>
    </cfRule>
  </conditionalFormatting>
  <conditionalFormatting sqref="B270">
    <cfRule type="expression" dxfId="150" priority="128" stopIfTrue="1">
      <formula>AND(LEN(B270)&gt;40,#REF!&lt;&gt;"")</formula>
    </cfRule>
  </conditionalFormatting>
  <conditionalFormatting sqref="B390:B392">
    <cfRule type="expression" dxfId="149" priority="127" stopIfTrue="1">
      <formula>AND(LEN(B390)&gt;40,$D390&lt;&gt;"")</formula>
    </cfRule>
  </conditionalFormatting>
  <conditionalFormatting sqref="B389">
    <cfRule type="expression" dxfId="148" priority="126" stopIfTrue="1">
      <formula>AND(LEN(B389)&gt;40,$D389&lt;&gt;"")</formula>
    </cfRule>
  </conditionalFormatting>
  <conditionalFormatting sqref="B414">
    <cfRule type="expression" dxfId="147" priority="125" stopIfTrue="1">
      <formula>AND(LEN(B414)&gt;40,$D414&lt;&gt;"")</formula>
    </cfRule>
  </conditionalFormatting>
  <conditionalFormatting sqref="P6:Q8">
    <cfRule type="expression" dxfId="146" priority="124">
      <formula>MOD(ROW(J6),2)=1</formula>
    </cfRule>
  </conditionalFormatting>
  <conditionalFormatting sqref="B561:C561">
    <cfRule type="expression" dxfId="145" priority="123" stopIfTrue="1">
      <formula>AND(LEN(B561)&gt;40,$D561&lt;&gt;"")</formula>
    </cfRule>
  </conditionalFormatting>
  <conditionalFormatting sqref="B135">
    <cfRule type="expression" dxfId="144" priority="122" stopIfTrue="1">
      <formula>AND(LEN(B135)&gt;40,$D135&lt;&gt;"")</formula>
    </cfRule>
  </conditionalFormatting>
  <conditionalFormatting sqref="B134">
    <cfRule type="expression" dxfId="143" priority="121" stopIfTrue="1">
      <formula>AND(LEN(B134)&gt;40,$D134&lt;&gt;"")</formula>
    </cfRule>
  </conditionalFormatting>
  <conditionalFormatting sqref="B240">
    <cfRule type="expression" dxfId="142" priority="120" stopIfTrue="1">
      <formula>AND(LEN(B240)&gt;40,$D240&lt;&gt;"")</formula>
    </cfRule>
  </conditionalFormatting>
  <conditionalFormatting sqref="B249">
    <cfRule type="expression" dxfId="141" priority="119" stopIfTrue="1">
      <formula>AND(LEN(B249)&gt;40,$D249&lt;&gt;"")</formula>
    </cfRule>
  </conditionalFormatting>
  <conditionalFormatting sqref="B155">
    <cfRule type="expression" dxfId="140" priority="118" stopIfTrue="1">
      <formula>AND(LEN(B155)&gt;40,$D155&lt;&gt;"")</formula>
    </cfRule>
  </conditionalFormatting>
  <conditionalFormatting sqref="B163">
    <cfRule type="expression" dxfId="139" priority="117" stopIfTrue="1">
      <formula>AND(LEN(B163)&gt;40,$D163&lt;&gt;"")</formula>
    </cfRule>
  </conditionalFormatting>
  <conditionalFormatting sqref="B194">
    <cfRule type="expression" dxfId="138" priority="116" stopIfTrue="1">
      <formula>AND(LEN(B194)&gt;40,$D194&lt;&gt;"")</formula>
    </cfRule>
  </conditionalFormatting>
  <conditionalFormatting sqref="B203">
    <cfRule type="expression" dxfId="137" priority="115" stopIfTrue="1">
      <formula>AND(LEN(B203)&gt;40,$D203&lt;&gt;"")</formula>
    </cfRule>
  </conditionalFormatting>
  <conditionalFormatting sqref="B215">
    <cfRule type="expression" dxfId="136" priority="114" stopIfTrue="1">
      <formula>AND(LEN(B215)&gt;40,$D215&lt;&gt;"")</formula>
    </cfRule>
  </conditionalFormatting>
  <conditionalFormatting sqref="B228">
    <cfRule type="expression" dxfId="135" priority="113" stopIfTrue="1">
      <formula>AND(LEN(B228)&gt;40,$D228&lt;&gt;"")</formula>
    </cfRule>
  </conditionalFormatting>
  <conditionalFormatting sqref="B239">
    <cfRule type="expression" dxfId="134" priority="112" stopIfTrue="1">
      <formula>AND(LEN(B239)&gt;40,$D239&lt;&gt;"")</formula>
    </cfRule>
  </conditionalFormatting>
  <conditionalFormatting sqref="B353">
    <cfRule type="expression" dxfId="133" priority="111" stopIfTrue="1">
      <formula>AND(LEN(B353)&gt;40,$D353&lt;&gt;"")</formula>
    </cfRule>
  </conditionalFormatting>
  <conditionalFormatting sqref="B363">
    <cfRule type="expression" dxfId="132" priority="110" stopIfTrue="1">
      <formula>AND(LEN(B363)&gt;40,$D363&lt;&gt;"")</formula>
    </cfRule>
  </conditionalFormatting>
  <conditionalFormatting sqref="B567">
    <cfRule type="expression" dxfId="131" priority="109" stopIfTrue="1">
      <formula>AND(LEN(B567)&gt;40,$D567&lt;&gt;"")</formula>
    </cfRule>
  </conditionalFormatting>
  <conditionalFormatting sqref="B573">
    <cfRule type="expression" dxfId="130" priority="108" stopIfTrue="1">
      <formula>AND(LEN(B573)&gt;40,$D573&lt;&gt;"")</formula>
    </cfRule>
  </conditionalFormatting>
  <conditionalFormatting sqref="B579">
    <cfRule type="expression" dxfId="129" priority="107" stopIfTrue="1">
      <formula>AND(LEN(B579)&gt;40,$D579&lt;&gt;"")</formula>
    </cfRule>
  </conditionalFormatting>
  <conditionalFormatting sqref="B582">
    <cfRule type="expression" dxfId="128" priority="106" stopIfTrue="1">
      <formula>AND(LEN(B582)&gt;40,$D582&lt;&gt;"")</formula>
    </cfRule>
  </conditionalFormatting>
  <conditionalFormatting sqref="B229">
    <cfRule type="expression" dxfId="127" priority="105" stopIfTrue="1">
      <formula>AND(LEN(B229)&gt;40,$D229&lt;&gt;"")</formula>
    </cfRule>
  </conditionalFormatting>
  <conditionalFormatting sqref="B397">
    <cfRule type="expression" dxfId="126" priority="104" stopIfTrue="1">
      <formula>AND(LEN(B397)&gt;40,$D393&lt;&gt;"")</formula>
    </cfRule>
  </conditionalFormatting>
  <conditionalFormatting sqref="B244">
    <cfRule type="expression" dxfId="125" priority="103" stopIfTrue="1">
      <formula>AND(LEN(B244)&gt;40,$D244&lt;&gt;"")</formula>
    </cfRule>
  </conditionalFormatting>
  <conditionalFormatting sqref="B233">
    <cfRule type="expression" dxfId="124" priority="102" stopIfTrue="1">
      <formula>AND(LEN(B233)&gt;40,$D233&lt;&gt;"")</formula>
    </cfRule>
  </conditionalFormatting>
  <conditionalFormatting sqref="B207">
    <cfRule type="expression" dxfId="123" priority="101" stopIfTrue="1">
      <formula>AND(LEN(B207)&gt;40,$D207&lt;&gt;"")</formula>
    </cfRule>
  </conditionalFormatting>
  <conditionalFormatting sqref="B276">
    <cfRule type="expression" dxfId="122" priority="100" stopIfTrue="1">
      <formula>AND(LEN(B276)&gt;40,$D276&lt;&gt;"")</formula>
    </cfRule>
  </conditionalFormatting>
  <conditionalFormatting sqref="B219">
    <cfRule type="expression" dxfId="121" priority="99" stopIfTrue="1">
      <formula>AND(LEN(B219)&gt;40,$D219&lt;&gt;"")</formula>
    </cfRule>
  </conditionalFormatting>
  <conditionalFormatting sqref="B220">
    <cfRule type="expression" dxfId="120" priority="98" stopIfTrue="1">
      <formula>AND(LEN(B220)&gt;40,$D220&lt;&gt;"")</formula>
    </cfRule>
  </conditionalFormatting>
  <conditionalFormatting sqref="B396">
    <cfRule type="expression" dxfId="119" priority="140" stopIfTrue="1">
      <formula>AND(LEN(B396)&gt;40,#REF!&lt;&gt;"")</formula>
    </cfRule>
  </conditionalFormatting>
  <conditionalFormatting sqref="B423:B426">
    <cfRule type="expression" dxfId="118" priority="97" stopIfTrue="1">
      <formula>AND(LEN(B423)&gt;40,$D423&lt;&gt;"")</formula>
    </cfRule>
  </conditionalFormatting>
  <conditionalFormatting sqref="D598:D1048576 D2:D33">
    <cfRule type="duplicateValues" dxfId="117" priority="96"/>
  </conditionalFormatting>
  <conditionalFormatting sqref="E1">
    <cfRule type="containsBlanks" dxfId="116" priority="95" stopIfTrue="1">
      <formula>LEN(TRIM(E1))=0</formula>
    </cfRule>
  </conditionalFormatting>
  <conditionalFormatting sqref="B180">
    <cfRule type="expression" dxfId="115" priority="93" stopIfTrue="1">
      <formula>AND(LEN(B180)&gt;40,$D180&lt;&gt;"")</formula>
    </cfRule>
  </conditionalFormatting>
  <conditionalFormatting sqref="U180:Y180">
    <cfRule type="duplicateValues" dxfId="114" priority="94"/>
  </conditionalFormatting>
  <conditionalFormatting sqref="Z180">
    <cfRule type="duplicateValues" dxfId="113" priority="92"/>
  </conditionalFormatting>
  <conditionalFormatting sqref="AA180">
    <cfRule type="duplicateValues" dxfId="112" priority="91"/>
  </conditionalFormatting>
  <conditionalFormatting sqref="B399:C399">
    <cfRule type="expression" dxfId="111" priority="90" stopIfTrue="1">
      <formula>AND(LEN(B399)&gt;40,$D399&lt;&gt;"")</formula>
    </cfRule>
  </conditionalFormatting>
  <conditionalFormatting sqref="B409:B412">
    <cfRule type="expression" dxfId="110" priority="89" stopIfTrue="1">
      <formula>AND(LEN(B409)&gt;40,$D409&lt;&gt;"")</formula>
    </cfRule>
  </conditionalFormatting>
  <conditionalFormatting sqref="D407">
    <cfRule type="expression" dxfId="109" priority="88" stopIfTrue="1">
      <formula>AND(LEN(D407)&gt;40,$D407&lt;&gt;"")</formula>
    </cfRule>
  </conditionalFormatting>
  <conditionalFormatting sqref="D406">
    <cfRule type="expression" dxfId="108" priority="87" stopIfTrue="1">
      <formula>AND(LEN(D406)&gt;40,$D406&lt;&gt;"")</formula>
    </cfRule>
  </conditionalFormatting>
  <conditionalFormatting sqref="B408">
    <cfRule type="expression" dxfId="107" priority="86" stopIfTrue="1">
      <formula>AND(LEN(B408)&gt;40,$D408&lt;&gt;"")</formula>
    </cfRule>
  </conditionalFormatting>
  <conditionalFormatting sqref="D492:D496">
    <cfRule type="duplicateValues" dxfId="106" priority="141"/>
  </conditionalFormatting>
  <conditionalFormatting sqref="D509:D512 D503:D507">
    <cfRule type="duplicateValues" dxfId="105" priority="142"/>
  </conditionalFormatting>
  <conditionalFormatting sqref="D560 D538:D544 D546:D548 D550 D556 D523:D526 D558 D552:D554">
    <cfRule type="duplicateValues" dxfId="104" priority="143"/>
  </conditionalFormatting>
  <conditionalFormatting sqref="C1">
    <cfRule type="containsBlanks" dxfId="103" priority="85" stopIfTrue="1">
      <formula>LEN(TRIM(C1))=0</formula>
    </cfRule>
  </conditionalFormatting>
  <conditionalFormatting sqref="B572">
    <cfRule type="expression" dxfId="102" priority="83" stopIfTrue="1">
      <formula>AND(LEN(B572)&gt;40,$D572&lt;&gt;"")</formula>
    </cfRule>
  </conditionalFormatting>
  <conditionalFormatting sqref="D572">
    <cfRule type="duplicateValues" dxfId="101" priority="84"/>
  </conditionalFormatting>
  <conditionalFormatting sqref="D572">
    <cfRule type="duplicateValues" dxfId="100" priority="82"/>
  </conditionalFormatting>
  <conditionalFormatting sqref="D405">
    <cfRule type="expression" dxfId="99" priority="81" stopIfTrue="1">
      <formula>AND(LEN(D405)&gt;40,$D405&lt;&gt;"")</formula>
    </cfRule>
  </conditionalFormatting>
  <conditionalFormatting sqref="D405">
    <cfRule type="duplicateValues" dxfId="98" priority="80"/>
  </conditionalFormatting>
  <conditionalFormatting sqref="D405">
    <cfRule type="duplicateValues" dxfId="97" priority="79"/>
  </conditionalFormatting>
  <conditionalFormatting sqref="B498">
    <cfRule type="expression" dxfId="96" priority="78" stopIfTrue="1">
      <formula>AND(LEN(B498)&gt;40,$D498&lt;&gt;"")</formula>
    </cfRule>
  </conditionalFormatting>
  <conditionalFormatting sqref="D519">
    <cfRule type="duplicateValues" dxfId="95" priority="77"/>
  </conditionalFormatting>
  <conditionalFormatting sqref="D519">
    <cfRule type="duplicateValues" dxfId="94" priority="76"/>
  </conditionalFormatting>
  <conditionalFormatting sqref="D557">
    <cfRule type="duplicateValues" dxfId="93" priority="75"/>
  </conditionalFormatting>
  <conditionalFormatting sqref="D557">
    <cfRule type="duplicateValues" dxfId="92" priority="74"/>
  </conditionalFormatting>
  <conditionalFormatting sqref="D454:D456 D452">
    <cfRule type="duplicateValues" dxfId="91" priority="73"/>
  </conditionalFormatting>
  <conditionalFormatting sqref="D452">
    <cfRule type="duplicateValues" dxfId="90" priority="72"/>
  </conditionalFormatting>
  <conditionalFormatting sqref="B191">
    <cfRule type="expression" dxfId="89" priority="70" stopIfTrue="1">
      <formula>AND(LEN(B191)&gt;40,$D191&lt;&gt;"")</formula>
    </cfRule>
  </conditionalFormatting>
  <conditionalFormatting sqref="D191">
    <cfRule type="duplicateValues" dxfId="88" priority="71"/>
  </conditionalFormatting>
  <conditionalFormatting sqref="D191">
    <cfRule type="duplicateValues" dxfId="87" priority="69"/>
  </conditionalFormatting>
  <conditionalFormatting sqref="B164">
    <cfRule type="expression" dxfId="86" priority="67" stopIfTrue="1">
      <formula>AND(LEN(B164)&gt;40,$D164&lt;&gt;"")</formula>
    </cfRule>
  </conditionalFormatting>
  <conditionalFormatting sqref="D164">
    <cfRule type="duplicateValues" dxfId="85" priority="68"/>
  </conditionalFormatting>
  <conditionalFormatting sqref="D164">
    <cfRule type="duplicateValues" dxfId="84" priority="66"/>
  </conditionalFormatting>
  <conditionalFormatting sqref="B171">
    <cfRule type="expression" dxfId="83" priority="64" stopIfTrue="1">
      <formula>AND(LEN(B171)&gt;40,$D171&lt;&gt;"")</formula>
    </cfRule>
  </conditionalFormatting>
  <conditionalFormatting sqref="D171">
    <cfRule type="duplicateValues" dxfId="82" priority="65"/>
  </conditionalFormatting>
  <conditionalFormatting sqref="D171">
    <cfRule type="duplicateValues" dxfId="81" priority="63"/>
  </conditionalFormatting>
  <conditionalFormatting sqref="D551">
    <cfRule type="duplicateValues" dxfId="80" priority="62"/>
  </conditionalFormatting>
  <conditionalFormatting sqref="D402">
    <cfRule type="expression" dxfId="79" priority="61" stopIfTrue="1">
      <formula>AND(LEN(D402)&gt;40,$D402&lt;&gt;"")</formula>
    </cfRule>
  </conditionalFormatting>
  <conditionalFormatting sqref="D402">
    <cfRule type="duplicateValues" dxfId="78" priority="60"/>
  </conditionalFormatting>
  <conditionalFormatting sqref="D402">
    <cfRule type="duplicateValues" dxfId="77" priority="59"/>
  </conditionalFormatting>
  <conditionalFormatting sqref="D403">
    <cfRule type="expression" dxfId="76" priority="58" stopIfTrue="1">
      <formula>AND(LEN(D403)&gt;40,$D403&lt;&gt;"")</formula>
    </cfRule>
  </conditionalFormatting>
  <conditionalFormatting sqref="D403">
    <cfRule type="duplicateValues" dxfId="75" priority="57"/>
  </conditionalFormatting>
  <conditionalFormatting sqref="D403">
    <cfRule type="duplicateValues" dxfId="74" priority="56"/>
  </conditionalFormatting>
  <conditionalFormatting sqref="D135">
    <cfRule type="duplicateValues" dxfId="73" priority="55"/>
  </conditionalFormatting>
  <conditionalFormatting sqref="D135">
    <cfRule type="duplicateValues" dxfId="72" priority="54"/>
  </conditionalFormatting>
  <conditionalFormatting sqref="D287:D288 D312 D303:D305 D292:D294">
    <cfRule type="duplicateValues" dxfId="71" priority="144"/>
  </conditionalFormatting>
  <conditionalFormatting sqref="B531">
    <cfRule type="expression" dxfId="70" priority="145" stopIfTrue="1">
      <formula>AND(LEN(B531)&gt;40,$D532&lt;&gt;"")</formula>
    </cfRule>
  </conditionalFormatting>
  <conditionalFormatting sqref="B532:C532 B536">
    <cfRule type="expression" dxfId="69" priority="146" stopIfTrue="1">
      <formula>AND(LEN(B532)&gt;40,#REF!&lt;&gt;"")</formula>
    </cfRule>
  </conditionalFormatting>
  <conditionalFormatting sqref="D531">
    <cfRule type="duplicateValues" dxfId="68" priority="53"/>
  </conditionalFormatting>
  <conditionalFormatting sqref="Y438:Z439 U438:U439">
    <cfRule type="expression" dxfId="67" priority="52" stopIfTrue="1">
      <formula>AND(LEN(U438)&gt;40,#REF!&lt;&gt;"")</formula>
    </cfRule>
  </conditionalFormatting>
  <conditionalFormatting sqref="C536">
    <cfRule type="expression" dxfId="66" priority="51" stopIfTrue="1">
      <formula>AND(LEN(C536)&gt;40,#REF!&lt;&gt;"")</formula>
    </cfRule>
  </conditionalFormatting>
  <conditionalFormatting sqref="C531">
    <cfRule type="expression" dxfId="65" priority="50" stopIfTrue="1">
      <formula>AND(LEN(C531)&gt;40,#REF!&lt;&gt;"")</formula>
    </cfRule>
  </conditionalFormatting>
  <conditionalFormatting sqref="C534">
    <cfRule type="expression" dxfId="64" priority="49" stopIfTrue="1">
      <formula>AND(LEN(C534)&gt;40,#REF!&lt;&gt;"")</formula>
    </cfRule>
  </conditionalFormatting>
  <conditionalFormatting sqref="C535">
    <cfRule type="expression" dxfId="63" priority="48" stopIfTrue="1">
      <formula>AND(LEN(C535)&gt;40,#REF!&lt;&gt;"")</formula>
    </cfRule>
  </conditionalFormatting>
  <conditionalFormatting sqref="C535">
    <cfRule type="expression" dxfId="62" priority="47" stopIfTrue="1">
      <formula>AND(LEN(C535)&gt;40,#REF!&lt;&gt;"")</formula>
    </cfRule>
  </conditionalFormatting>
  <conditionalFormatting sqref="D458">
    <cfRule type="duplicateValues" dxfId="61" priority="46"/>
  </conditionalFormatting>
  <conditionalFormatting sqref="D458">
    <cfRule type="duplicateValues" dxfId="60" priority="45"/>
  </conditionalFormatting>
  <conditionalFormatting sqref="D551 D360:D361 D367 D373">
    <cfRule type="duplicateValues" dxfId="59" priority="147"/>
  </conditionalFormatting>
  <conditionalFormatting sqref="B281:B286">
    <cfRule type="expression" dxfId="58" priority="43" stopIfTrue="1">
      <formula>AND(LEN(B281)&gt;40,$D281&lt;&gt;"")</formula>
    </cfRule>
  </conditionalFormatting>
  <conditionalFormatting sqref="D281:D286">
    <cfRule type="duplicateValues" dxfId="57" priority="44"/>
  </conditionalFormatting>
  <conditionalFormatting sqref="B591">
    <cfRule type="expression" dxfId="56" priority="41" stopIfTrue="1">
      <formula>AND(LEN(B591)&gt;40,$D591&lt;&gt;"")</formula>
    </cfRule>
  </conditionalFormatting>
  <conditionalFormatting sqref="D591">
    <cfRule type="duplicateValues" dxfId="55" priority="42"/>
  </conditionalFormatting>
  <conditionalFormatting sqref="D591">
    <cfRule type="duplicateValues" dxfId="54" priority="40"/>
  </conditionalFormatting>
  <conditionalFormatting sqref="D34">
    <cfRule type="duplicateValues" dxfId="53" priority="39"/>
  </conditionalFormatting>
  <conditionalFormatting sqref="D34">
    <cfRule type="duplicateValues" dxfId="52" priority="38"/>
  </conditionalFormatting>
  <conditionalFormatting sqref="D489">
    <cfRule type="duplicateValues" dxfId="51" priority="37"/>
  </conditionalFormatting>
  <conditionalFormatting sqref="D489">
    <cfRule type="duplicateValues" dxfId="50" priority="36"/>
  </conditionalFormatting>
  <conditionalFormatting sqref="D474:D488 D490">
    <cfRule type="duplicateValues" dxfId="49" priority="148"/>
  </conditionalFormatting>
  <conditionalFormatting sqref="B262">
    <cfRule type="expression" dxfId="48" priority="34" stopIfTrue="1">
      <formula>AND(LEN(B262)&gt;40,$D262&lt;&gt;"")</formula>
    </cfRule>
  </conditionalFormatting>
  <conditionalFormatting sqref="D262">
    <cfRule type="duplicateValues" dxfId="47" priority="35"/>
  </conditionalFormatting>
  <conditionalFormatting sqref="D262">
    <cfRule type="duplicateValues" dxfId="46" priority="33"/>
  </conditionalFormatting>
  <conditionalFormatting sqref="B264">
    <cfRule type="expression" dxfId="45" priority="31" stopIfTrue="1">
      <formula>AND(LEN(B264)&gt;40,$D264&lt;&gt;"")</formula>
    </cfRule>
  </conditionalFormatting>
  <conditionalFormatting sqref="D264">
    <cfRule type="duplicateValues" dxfId="44" priority="32"/>
  </conditionalFormatting>
  <conditionalFormatting sqref="D264">
    <cfRule type="duplicateValues" dxfId="43" priority="30"/>
  </conditionalFormatting>
  <conditionalFormatting sqref="A36">
    <cfRule type="expression" dxfId="42" priority="29" stopIfTrue="1">
      <formula>AND(LEN(A36)&gt;40,$D36&lt;&gt;"")</formula>
    </cfRule>
  </conditionalFormatting>
  <conditionalFormatting sqref="D35:D36">
    <cfRule type="duplicateValues" dxfId="41" priority="149"/>
  </conditionalFormatting>
  <conditionalFormatting sqref="D37">
    <cfRule type="duplicateValues" dxfId="40" priority="28"/>
  </conditionalFormatting>
  <conditionalFormatting sqref="D37">
    <cfRule type="duplicateValues" dxfId="39" priority="27"/>
  </conditionalFormatting>
  <conditionalFormatting sqref="B37">
    <cfRule type="expression" dxfId="38" priority="26" stopIfTrue="1">
      <formula>AND(LEN(B37)&gt;40,$D37&lt;&gt;"")</formula>
    </cfRule>
  </conditionalFormatting>
  <conditionalFormatting sqref="D42">
    <cfRule type="duplicateValues" dxfId="37" priority="25"/>
  </conditionalFormatting>
  <conditionalFormatting sqref="B42:B57">
    <cfRule type="expression" dxfId="36" priority="23" stopIfTrue="1">
      <formula>AND(LEN(B42)&gt;40,$D42&lt;&gt;"")</formula>
    </cfRule>
  </conditionalFormatting>
  <conditionalFormatting sqref="D44:D53 D56">
    <cfRule type="duplicateValues" dxfId="35" priority="24"/>
  </conditionalFormatting>
  <conditionalFormatting sqref="D57">
    <cfRule type="duplicateValues" dxfId="34" priority="22"/>
  </conditionalFormatting>
  <conditionalFormatting sqref="D58">
    <cfRule type="duplicateValues" dxfId="33" priority="21"/>
  </conditionalFormatting>
  <conditionalFormatting sqref="D62:D63">
    <cfRule type="duplicateValues" dxfId="32" priority="20"/>
  </conditionalFormatting>
  <conditionalFormatting sqref="D64">
    <cfRule type="duplicateValues" dxfId="31" priority="19"/>
  </conditionalFormatting>
  <conditionalFormatting sqref="D39:D40">
    <cfRule type="duplicateValues" dxfId="30" priority="18"/>
  </conditionalFormatting>
  <conditionalFormatting sqref="D39:D40">
    <cfRule type="duplicateValues" dxfId="29" priority="17"/>
  </conditionalFormatting>
  <conditionalFormatting sqref="B39:B41">
    <cfRule type="expression" dxfId="28" priority="16" stopIfTrue="1">
      <formula>AND(LEN(B39)&gt;40,$D39&lt;&gt;"")</formula>
    </cfRule>
  </conditionalFormatting>
  <conditionalFormatting sqref="B58">
    <cfRule type="expression" dxfId="27" priority="15" stopIfTrue="1">
      <formula>AND(LEN(B58)&gt;40,$D58&lt;&gt;"")</formula>
    </cfRule>
  </conditionalFormatting>
  <conditionalFormatting sqref="D60:D61 D65">
    <cfRule type="duplicateValues" dxfId="26" priority="150"/>
  </conditionalFormatting>
  <conditionalFormatting sqref="D125:D129 D66:D81 D83:D85 D87 D89:D93 D95:D123">
    <cfRule type="duplicateValues" dxfId="25" priority="151"/>
  </conditionalFormatting>
  <conditionalFormatting sqref="B124">
    <cfRule type="expression" dxfId="24" priority="13" stopIfTrue="1">
      <formula>AND(LEN(B124)&gt;40,$D124&lt;&gt;"")</formula>
    </cfRule>
  </conditionalFormatting>
  <conditionalFormatting sqref="D124">
    <cfRule type="duplicateValues" dxfId="23" priority="14"/>
  </conditionalFormatting>
  <conditionalFormatting sqref="D124">
    <cfRule type="duplicateValues" dxfId="22" priority="12"/>
  </conditionalFormatting>
  <conditionalFormatting sqref="D466 D38 D41 D43 D54:D55 D82 D86 D88 D94 D380">
    <cfRule type="duplicateValues" dxfId="21" priority="11"/>
  </conditionalFormatting>
  <conditionalFormatting sqref="D466">
    <cfRule type="duplicateValues" dxfId="20" priority="10"/>
  </conditionalFormatting>
  <conditionalFormatting sqref="B38">
    <cfRule type="expression" dxfId="19" priority="9" stopIfTrue="1">
      <formula>AND(LEN(B38)&gt;40,$D38&lt;&gt;"")</formula>
    </cfRule>
  </conditionalFormatting>
  <conditionalFormatting sqref="D461:D465 D467:D471">
    <cfRule type="duplicateValues" dxfId="18" priority="8"/>
  </conditionalFormatting>
  <conditionalFormatting sqref="D592:D1048576 D573:D590 D453 D451 D566:D571 D414:D415 D423:D427 D394:D397 D418:D421 D1:D33 D165:D170 D130:D134 D431:D432 D136:D163 D192:D261 D362:D366 D368:D372 D540 D374:D379 D289:D291 D295:D302 D306:D311 D313:D317 D561:D562 D349:D359 D492 D497:D498 D508 D518 D523 D525:D526 D538 D542 D546 D548 D263 D265:D280 D172:D190 D564 D381:D392">
    <cfRule type="duplicateValues" dxfId="17" priority="152"/>
  </conditionalFormatting>
  <conditionalFormatting sqref="D592:D1048576 D573:D590 D449 D566:D571 D414:D415 D406:D412 D423:D427 D394:D399 D418:D421 D1:D33 D165:D170 D130:D134 D401 D404 D431:D432 D552:D556 D136:D163 D192:D261 D362:D366 D368:D372 D374:D379 D289:D291 D295:D302 D306:D311 D313:D317 D558:D562 D349:D359 D520:D526 D537:D550 D263 D265:D280 D172:D190 D491:D518 D564 D453 D451 D381:D392">
    <cfRule type="duplicateValues" dxfId="16" priority="153"/>
  </conditionalFormatting>
  <conditionalFormatting sqref="D59">
    <cfRule type="duplicateValues" dxfId="15" priority="7"/>
  </conditionalFormatting>
  <conditionalFormatting sqref="B82">
    <cfRule type="expression" dxfId="14" priority="6" stopIfTrue="1">
      <formula>AND(LEN(B82)&gt;40,$D82&lt;&gt;"")</formula>
    </cfRule>
  </conditionalFormatting>
  <conditionalFormatting sqref="D457">
    <cfRule type="duplicateValues" dxfId="13" priority="5"/>
  </conditionalFormatting>
  <conditionalFormatting sqref="D457">
    <cfRule type="duplicateValues" dxfId="12" priority="4"/>
  </conditionalFormatting>
  <conditionalFormatting sqref="D318:D348">
    <cfRule type="duplicateValues" dxfId="11" priority="2"/>
  </conditionalFormatting>
  <conditionalFormatting sqref="D318:D348">
    <cfRule type="duplicateValues" dxfId="10" priority="3"/>
  </conditionalFormatting>
  <conditionalFormatting sqref="D443:D448">
    <cfRule type="duplicateValues" dxfId="9" priority="154"/>
  </conditionalFormatting>
  <conditionalFormatting sqref="D406:D412 D398:D399 D401 D404">
    <cfRule type="duplicateValues" dxfId="8" priority="155"/>
  </conditionalFormatting>
  <conditionalFormatting sqref="Y437:Y439">
    <cfRule type="expression" dxfId="7" priority="1" stopIfTrue="1">
      <formula>AND(LEN(Y437)&gt;40,#REF!&lt;&gt;"")</formula>
    </cfRule>
  </conditionalFormatting>
  <conditionalFormatting sqref="B534">
    <cfRule type="expression" dxfId="6" priority="156" stopIfTrue="1">
      <formula>AND(LEN(B534)&gt;40,#REF!&lt;&gt;"")</formula>
    </cfRule>
  </conditionalFormatting>
  <conditionalFormatting sqref="D532:D536 D530">
    <cfRule type="duplicateValues" dxfId="5" priority="157"/>
  </conditionalFormatting>
  <conditionalFormatting sqref="D527:D529">
    <cfRule type="duplicateValues" dxfId="4" priority="158"/>
  </conditionalFormatting>
  <conditionalFormatting sqref="D520:D521 D514:D518">
    <cfRule type="duplicateValues" dxfId="3" priority="159"/>
  </conditionalFormatting>
  <conditionalFormatting sqref="D499:D501 D497">
    <cfRule type="duplicateValues" dxfId="2" priority="160"/>
  </conditionalFormatting>
  <conditionalFormatting sqref="D563">
    <cfRule type="duplicateValues" dxfId="1" priority="161"/>
  </conditionalFormatting>
  <conditionalFormatting sqref="D437:D439">
    <cfRule type="duplicateValues" dxfId="0" priority="162"/>
  </conditionalFormatting>
  <dataValidations count="3">
    <dataValidation type="list" allowBlank="1" showInputMessage="1" showErrorMessage="1" sqref="O1">
      <formula1>клиент</formula1>
    </dataValidation>
    <dataValidation allowBlank="1" showInputMessage="1" showErrorMessage="1" errorTitle="Ошибка!" error="Код клиента необходимо внести в ячейку Е1" sqref="L1 G1"/>
    <dataValidation type="list" allowBlank="1" showInputMessage="1" showErrorMessage="1" sqref="M1">
      <formula1>сектор</formula1>
    </dataValidation>
  </dataValidations>
  <pageMargins left="0.7" right="0.7" top="0.75" bottom="0.75" header="0.3" footer="0.3"/>
  <pageSetup paperSize="9" orientation="landscape" r:id="rId1"/>
  <headerFooter>
    <oddFooter>&amp;C&amp;1#&amp;"arial"&amp;9&amp;K008000C1 - 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GUSEVA Maria</dc:creator>
  <cp:lastModifiedBy>Пользователь</cp:lastModifiedBy>
  <dcterms:created xsi:type="dcterms:W3CDTF">2015-06-05T18:17:20Z</dcterms:created>
  <dcterms:modified xsi:type="dcterms:W3CDTF">2024-01-30T06:19:07Z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true</vt:lpwstr>
  </property>
  <property fmtid="{D5CDD505-2E9C-101B-9397-08002B2CF9AE}" pid="3" name="MSIP_Label_f43b7177-c66c-4b22-a350-7ee86f9a1e74_SetDate">
    <vt:lpwstr>2023-07-31T08:42:44Z</vt:lpwstr>
  </property>
  <property fmtid="{D5CDD505-2E9C-101B-9397-08002B2CF9AE}" pid="4" name="MSIP_Label_f43b7177-c66c-4b22-a350-7ee86f9a1e74_Method">
    <vt:lpwstr>Standard</vt:lpwstr>
  </property>
  <property fmtid="{D5CDD505-2E9C-101B-9397-08002B2CF9AE}" pid="5" name="MSIP_Label_f43b7177-c66c-4b22-a350-7ee86f9a1e74_Name">
    <vt:lpwstr>C1_Internal use</vt:lpwstr>
  </property>
  <property fmtid="{D5CDD505-2E9C-101B-9397-08002B2CF9AE}" pid="6" name="MSIP_Label_f43b7177-c66c-4b22-a350-7ee86f9a1e74_SiteId">
    <vt:lpwstr>e4e1abd9-eac7-4a71-ab52-da5c998aa7ba</vt:lpwstr>
  </property>
  <property fmtid="{D5CDD505-2E9C-101B-9397-08002B2CF9AE}" pid="7" name="MSIP_Label_f43b7177-c66c-4b22-a350-7ee86f9a1e74_ActionId">
    <vt:lpwstr>8b6b6c28-5b96-43c5-b4ee-b63ef3a505fb</vt:lpwstr>
  </property>
  <property fmtid="{D5CDD505-2E9C-101B-9397-08002B2CF9AE}" pid="8" name="MSIP_Label_f43b7177-c66c-4b22-a350-7ee86f9a1e74_ContentBits">
    <vt:lpwstr>2</vt:lpwstr>
  </property>
</Properties>
</file>