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 папка\Любовь Зубальская\для рассылки\"/>
    </mc:Choice>
  </mc:AlternateContent>
  <xr:revisionPtr revIDLastSave="0" documentId="13_ncr:1_{8551C773-8568-45FB-B521-495B12FA6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личие" sheetId="3" r:id="rId1"/>
    <sheet name="склад" sheetId="2" r:id="rId2"/>
    <sheet name="Лист3" sheetId="5" state="hidden" r:id="rId3"/>
  </sheets>
  <definedNames>
    <definedName name="_xlnm.Print_Area" localSheetId="1">склад!$A$1:$J$395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2" l="1"/>
  <c r="I105" i="2"/>
  <c r="I104" i="2"/>
  <c r="H105" i="2"/>
  <c r="H104" i="2"/>
  <c r="G105" i="2"/>
  <c r="G104" i="2"/>
  <c r="F105" i="2"/>
  <c r="F104" i="2"/>
  <c r="E105" i="2"/>
  <c r="E104" i="2"/>
  <c r="D105" i="2"/>
  <c r="D104" i="2"/>
  <c r="A104" i="2"/>
  <c r="J99" i="2"/>
  <c r="I100" i="2"/>
  <c r="I99" i="2"/>
  <c r="H100" i="2"/>
  <c r="H99" i="2"/>
  <c r="G99" i="2"/>
  <c r="G100" i="2"/>
  <c r="F100" i="2"/>
  <c r="F99" i="2"/>
  <c r="E100" i="2"/>
  <c r="E99" i="2"/>
  <c r="D100" i="2"/>
  <c r="D99" i="2"/>
  <c r="A99" i="2"/>
  <c r="J94" i="2"/>
  <c r="I95" i="2"/>
  <c r="I94" i="2"/>
  <c r="H95" i="2"/>
  <c r="H94" i="2"/>
  <c r="G95" i="2"/>
  <c r="G94" i="2"/>
  <c r="G90" i="2"/>
  <c r="G89" i="2"/>
  <c r="H89" i="2"/>
  <c r="F95" i="2"/>
  <c r="F94" i="2"/>
  <c r="E95" i="2"/>
  <c r="E94" i="2"/>
  <c r="D95" i="2"/>
  <c r="D94" i="2"/>
  <c r="A94" i="2"/>
  <c r="C104" i="2"/>
  <c r="C99" i="2"/>
  <c r="C94" i="2"/>
  <c r="I149" i="3"/>
  <c r="I150" i="3" s="1"/>
  <c r="I433" i="3"/>
  <c r="I142" i="3"/>
  <c r="J100" i="2" s="1"/>
  <c r="I135" i="3"/>
  <c r="J95" i="2" s="1"/>
  <c r="J323" i="2"/>
  <c r="I324" i="2"/>
  <c r="I323" i="2"/>
  <c r="H323" i="2"/>
  <c r="J105" i="2" l="1"/>
  <c r="I453" i="3"/>
  <c r="J324" i="2" s="1"/>
  <c r="B568" i="3"/>
  <c r="J115" i="2"/>
  <c r="I116" i="2"/>
  <c r="I115" i="2"/>
  <c r="H116" i="2"/>
  <c r="H115" i="2"/>
  <c r="G116" i="2"/>
  <c r="G115" i="2"/>
  <c r="F116" i="2"/>
  <c r="F115" i="2"/>
  <c r="E116" i="2"/>
  <c r="E115" i="2"/>
  <c r="D116" i="2"/>
  <c r="D115" i="2"/>
  <c r="A115" i="2"/>
  <c r="J110" i="2"/>
  <c r="I111" i="2"/>
  <c r="I110" i="2"/>
  <c r="H111" i="2"/>
  <c r="H110" i="2"/>
  <c r="G111" i="2"/>
  <c r="G110" i="2"/>
  <c r="F111" i="2"/>
  <c r="F110" i="2"/>
  <c r="E111" i="2"/>
  <c r="E110" i="2"/>
  <c r="D111" i="2"/>
  <c r="D110" i="2"/>
  <c r="A110" i="2"/>
  <c r="A108" i="2"/>
  <c r="I165" i="3"/>
  <c r="J116" i="2" s="1"/>
  <c r="I158" i="3"/>
  <c r="J111" i="2" s="1"/>
  <c r="I166" i="3" l="1"/>
  <c r="J348" i="2" l="1"/>
  <c r="I349" i="2"/>
  <c r="I348" i="2"/>
  <c r="H349" i="2"/>
  <c r="H348" i="2"/>
  <c r="G349" i="2"/>
  <c r="G348" i="2"/>
  <c r="F349" i="2"/>
  <c r="F348" i="2"/>
  <c r="E349" i="2"/>
  <c r="E348" i="2"/>
  <c r="D349" i="2"/>
  <c r="D348" i="2"/>
  <c r="A348" i="2"/>
  <c r="J89" i="2"/>
  <c r="I90" i="2"/>
  <c r="I89" i="2"/>
  <c r="H90" i="2"/>
  <c r="F90" i="2"/>
  <c r="F89" i="2"/>
  <c r="E90" i="2"/>
  <c r="E89" i="2"/>
  <c r="D90" i="2"/>
  <c r="D89" i="2"/>
  <c r="A89" i="2"/>
  <c r="J84" i="2"/>
  <c r="I85" i="2"/>
  <c r="I84" i="2"/>
  <c r="H85" i="2"/>
  <c r="H84" i="2"/>
  <c r="G85" i="2"/>
  <c r="G84" i="2"/>
  <c r="F85" i="2"/>
  <c r="F84" i="2"/>
  <c r="E85" i="2"/>
  <c r="E84" i="2"/>
  <c r="D85" i="2"/>
  <c r="D84" i="2"/>
  <c r="A84" i="2"/>
  <c r="H523" i="3"/>
  <c r="H526" i="3" s="1"/>
  <c r="H514" i="3"/>
  <c r="H515" i="3" s="1"/>
  <c r="I488" i="3"/>
  <c r="J349" i="2" s="1"/>
  <c r="H265" i="3"/>
  <c r="H235" i="3"/>
  <c r="H242" i="3" s="1"/>
  <c r="H198" i="3"/>
  <c r="H230" i="3" s="1"/>
  <c r="H168" i="3"/>
  <c r="H178" i="3" s="1"/>
  <c r="I128" i="3"/>
  <c r="J90" i="2" s="1"/>
  <c r="I121" i="3"/>
  <c r="J85" i="2" s="1"/>
  <c r="H113" i="3"/>
  <c r="H112" i="3"/>
  <c r="H111" i="3"/>
  <c r="H110" i="3"/>
  <c r="H109" i="3"/>
  <c r="H108" i="3"/>
  <c r="H106" i="3"/>
  <c r="H105" i="3"/>
  <c r="H104" i="3"/>
  <c r="H103" i="3"/>
  <c r="H102" i="3"/>
  <c r="H101" i="3"/>
  <c r="H99" i="3"/>
  <c r="H98" i="3"/>
  <c r="H97" i="3"/>
  <c r="H96" i="3"/>
  <c r="H95" i="3"/>
  <c r="H94" i="3"/>
  <c r="H69" i="3"/>
  <c r="H8" i="3"/>
  <c r="H53" i="3" s="1"/>
  <c r="H145" i="3" l="1"/>
  <c r="J145" i="3" s="1"/>
  <c r="H143" i="3"/>
  <c r="J143" i="3" s="1"/>
  <c r="H144" i="3"/>
  <c r="J144" i="3" s="1"/>
  <c r="H148" i="3"/>
  <c r="J148" i="3" s="1"/>
  <c r="H147" i="3"/>
  <c r="J147" i="3" s="1"/>
  <c r="H146" i="3"/>
  <c r="J146" i="3" s="1"/>
  <c r="H138" i="3"/>
  <c r="J138" i="3" s="1"/>
  <c r="H137" i="3"/>
  <c r="J137" i="3" s="1"/>
  <c r="H136" i="3"/>
  <c r="J136" i="3" s="1"/>
  <c r="H141" i="3"/>
  <c r="J141" i="3" s="1"/>
  <c r="H140" i="3"/>
  <c r="J140" i="3" s="1"/>
  <c r="H139" i="3"/>
  <c r="J139" i="3" s="1"/>
  <c r="J161" i="3"/>
  <c r="J162" i="3"/>
  <c r="J164" i="3"/>
  <c r="J160" i="3"/>
  <c r="J163" i="3"/>
  <c r="H228" i="3"/>
  <c r="H527" i="3"/>
  <c r="H29" i="3"/>
  <c r="H516" i="3"/>
  <c r="H517" i="3"/>
  <c r="H231" i="3"/>
  <c r="H518" i="3"/>
  <c r="H528" i="3"/>
  <c r="H243" i="3"/>
  <c r="H519" i="3"/>
  <c r="H524" i="3"/>
  <c r="H525" i="3"/>
  <c r="H169" i="3"/>
  <c r="H37" i="3"/>
  <c r="H170" i="3"/>
  <c r="H180" i="3"/>
  <c r="H190" i="3"/>
  <c r="H236" i="3"/>
  <c r="H245" i="3"/>
  <c r="H36" i="3"/>
  <c r="H189" i="3"/>
  <c r="H10" i="3"/>
  <c r="H54" i="3"/>
  <c r="H171" i="3"/>
  <c r="H182" i="3"/>
  <c r="H226" i="3"/>
  <c r="H237" i="3"/>
  <c r="H246" i="3"/>
  <c r="H11" i="3"/>
  <c r="H55" i="3"/>
  <c r="H172" i="3"/>
  <c r="H173" i="3" s="1"/>
  <c r="H183" i="3"/>
  <c r="H199" i="3"/>
  <c r="H227" i="3"/>
  <c r="H238" i="3"/>
  <c r="H247" i="3"/>
  <c r="H187" i="3"/>
  <c r="H12" i="3"/>
  <c r="H175" i="3"/>
  <c r="H184" i="3"/>
  <c r="H239" i="3"/>
  <c r="H244" i="3"/>
  <c r="H13" i="3"/>
  <c r="H176" i="3"/>
  <c r="H185" i="3"/>
  <c r="H229" i="3"/>
  <c r="H240" i="3"/>
  <c r="H179" i="3"/>
  <c r="H27" i="3"/>
  <c r="H177" i="3"/>
  <c r="H186" i="3"/>
  <c r="H17" i="3"/>
  <c r="H38" i="3"/>
  <c r="H18" i="3"/>
  <c r="H45" i="3"/>
  <c r="H19" i="3"/>
  <c r="H46" i="3"/>
  <c r="H9" i="3"/>
  <c r="H26" i="3"/>
  <c r="H47" i="3"/>
  <c r="H20" i="3"/>
  <c r="H30" i="3"/>
  <c r="H39" i="3"/>
  <c r="H48" i="3"/>
  <c r="H22" i="3"/>
  <c r="H31" i="3"/>
  <c r="H40" i="3"/>
  <c r="H50" i="3"/>
  <c r="H23" i="3"/>
  <c r="H32" i="3"/>
  <c r="H41" i="3"/>
  <c r="H51" i="3"/>
  <c r="H15" i="3"/>
  <c r="H24" i="3"/>
  <c r="H33" i="3"/>
  <c r="H43" i="3"/>
  <c r="H52" i="3"/>
  <c r="H16" i="3"/>
  <c r="H25" i="3"/>
  <c r="H34" i="3"/>
  <c r="H44" i="3"/>
  <c r="J149" i="3" l="1"/>
  <c r="J150" i="3" s="1"/>
  <c r="J142" i="3"/>
  <c r="J159" i="3"/>
  <c r="J165" i="3" s="1"/>
  <c r="C115" i="2"/>
  <c r="J22" i="2"/>
  <c r="I24" i="2"/>
  <c r="I23" i="2"/>
  <c r="H24" i="2"/>
  <c r="H23" i="2"/>
  <c r="G24" i="2"/>
  <c r="G23" i="2"/>
  <c r="F24" i="2"/>
  <c r="F23" i="2"/>
  <c r="E24" i="2"/>
  <c r="E23" i="2"/>
  <c r="D24" i="2"/>
  <c r="D23" i="2"/>
  <c r="C23" i="2"/>
  <c r="A23" i="2"/>
  <c r="I35" i="3"/>
  <c r="J24" i="2" s="1"/>
  <c r="J34" i="3"/>
  <c r="J33" i="3"/>
  <c r="J32" i="3"/>
  <c r="J31" i="3"/>
  <c r="J30" i="3"/>
  <c r="J29" i="3"/>
  <c r="J343" i="2"/>
  <c r="I344" i="2"/>
  <c r="I343" i="2"/>
  <c r="H344" i="2"/>
  <c r="H343" i="2"/>
  <c r="G344" i="2"/>
  <c r="G343" i="2"/>
  <c r="F344" i="2"/>
  <c r="F343" i="2"/>
  <c r="E344" i="2"/>
  <c r="E343" i="2"/>
  <c r="D344" i="2"/>
  <c r="D343" i="2"/>
  <c r="A343" i="2"/>
  <c r="J35" i="3" l="1"/>
  <c r="I481" i="3" l="1"/>
  <c r="J344" i="2" l="1"/>
  <c r="I334" i="2" l="1"/>
  <c r="I333" i="2"/>
  <c r="I529" i="3"/>
  <c r="J372" i="2" s="1"/>
  <c r="J371" i="2"/>
  <c r="I372" i="2"/>
  <c r="I371" i="2"/>
  <c r="H372" i="2"/>
  <c r="H371" i="2"/>
  <c r="G372" i="2"/>
  <c r="G371" i="2"/>
  <c r="F372" i="2"/>
  <c r="F371" i="2"/>
  <c r="E372" i="2"/>
  <c r="E371" i="2"/>
  <c r="D372" i="2"/>
  <c r="D371" i="2"/>
  <c r="C371" i="2"/>
  <c r="A371" i="2"/>
  <c r="A370" i="2"/>
  <c r="J528" i="3"/>
  <c r="J527" i="3"/>
  <c r="J526" i="3"/>
  <c r="J525" i="3"/>
  <c r="J524" i="3"/>
  <c r="J523" i="3"/>
  <c r="I196" i="3"/>
  <c r="I467" i="3"/>
  <c r="J334" i="2" s="1"/>
  <c r="I194" i="2"/>
  <c r="J338" i="2"/>
  <c r="I339" i="2"/>
  <c r="I338" i="2"/>
  <c r="H339" i="2"/>
  <c r="H338" i="2"/>
  <c r="G339" i="2"/>
  <c r="G338" i="2"/>
  <c r="F339" i="2"/>
  <c r="F338" i="2"/>
  <c r="E339" i="2"/>
  <c r="E338" i="2"/>
  <c r="D339" i="2"/>
  <c r="D338" i="2"/>
  <c r="J333" i="2"/>
  <c r="H334" i="2"/>
  <c r="H333" i="2"/>
  <c r="G334" i="2"/>
  <c r="G333" i="2"/>
  <c r="F334" i="2"/>
  <c r="F333" i="2"/>
  <c r="E334" i="2"/>
  <c r="E333" i="2"/>
  <c r="D334" i="2"/>
  <c r="D333" i="2"/>
  <c r="I329" i="2"/>
  <c r="I328" i="2"/>
  <c r="H329" i="2"/>
  <c r="H328" i="2"/>
  <c r="G329" i="2"/>
  <c r="G328" i="2"/>
  <c r="F329" i="2"/>
  <c r="F328" i="2"/>
  <c r="E329" i="2"/>
  <c r="E328" i="2"/>
  <c r="D329" i="2"/>
  <c r="D328" i="2"/>
  <c r="D323" i="2"/>
  <c r="J318" i="2"/>
  <c r="I319" i="2"/>
  <c r="I318" i="2"/>
  <c r="H319" i="2"/>
  <c r="H318" i="2"/>
  <c r="G319" i="2"/>
  <c r="G318" i="2"/>
  <c r="F319" i="2"/>
  <c r="F318" i="2"/>
  <c r="E319" i="2"/>
  <c r="E318" i="2"/>
  <c r="D319" i="2"/>
  <c r="D318" i="2"/>
  <c r="H473" i="3"/>
  <c r="J473" i="3" s="1"/>
  <c r="H472" i="3"/>
  <c r="J472" i="3" s="1"/>
  <c r="H471" i="3"/>
  <c r="J471" i="3" s="1"/>
  <c r="H470" i="3"/>
  <c r="J470" i="3" s="1"/>
  <c r="H469" i="3"/>
  <c r="J469" i="3" s="1"/>
  <c r="H468" i="3"/>
  <c r="J468" i="3" s="1"/>
  <c r="H461" i="3"/>
  <c r="J461" i="3" s="1"/>
  <c r="H459" i="3"/>
  <c r="J459" i="3" s="1"/>
  <c r="H458" i="3"/>
  <c r="J458" i="3" s="1"/>
  <c r="H457" i="3"/>
  <c r="H456" i="3"/>
  <c r="J456" i="3" s="1"/>
  <c r="H455" i="3"/>
  <c r="J455" i="3" s="1"/>
  <c r="H445" i="3"/>
  <c r="H444" i="3"/>
  <c r="H443" i="3"/>
  <c r="H442" i="3"/>
  <c r="H441" i="3"/>
  <c r="H440" i="3"/>
  <c r="A338" i="2"/>
  <c r="A333" i="2"/>
  <c r="I474" i="3"/>
  <c r="J339" i="2" s="1"/>
  <c r="J79" i="2"/>
  <c r="I80" i="2"/>
  <c r="I79" i="2"/>
  <c r="H80" i="2"/>
  <c r="H79" i="2"/>
  <c r="G80" i="2"/>
  <c r="G79" i="2"/>
  <c r="F80" i="2"/>
  <c r="F79" i="2"/>
  <c r="E80" i="2"/>
  <c r="E79" i="2"/>
  <c r="D80" i="2"/>
  <c r="D79" i="2"/>
  <c r="J74" i="2"/>
  <c r="I75" i="2"/>
  <c r="I74" i="2"/>
  <c r="H75" i="2"/>
  <c r="H74" i="2"/>
  <c r="G75" i="2"/>
  <c r="G74" i="2"/>
  <c r="F75" i="2"/>
  <c r="F74" i="2"/>
  <c r="E75" i="2"/>
  <c r="E74" i="2"/>
  <c r="D75" i="2"/>
  <c r="D74" i="2"/>
  <c r="C79" i="2"/>
  <c r="C74" i="2"/>
  <c r="A79" i="2"/>
  <c r="A74" i="2"/>
  <c r="I114" i="3"/>
  <c r="J80" i="2" s="1"/>
  <c r="J113" i="3"/>
  <c r="J112" i="3"/>
  <c r="J111" i="3"/>
  <c r="J110" i="3"/>
  <c r="J109" i="3"/>
  <c r="J108" i="3"/>
  <c r="I107" i="3"/>
  <c r="J75" i="2" s="1"/>
  <c r="J106" i="3"/>
  <c r="J105" i="3"/>
  <c r="J104" i="3"/>
  <c r="J103" i="3"/>
  <c r="J102" i="3"/>
  <c r="J101" i="3"/>
  <c r="K261" i="2"/>
  <c r="J262" i="2"/>
  <c r="J261" i="2"/>
  <c r="I262" i="2"/>
  <c r="I261" i="2"/>
  <c r="I364" i="3"/>
  <c r="K262" i="2" s="1"/>
  <c r="J358" i="3"/>
  <c r="J359" i="3"/>
  <c r="J360" i="3"/>
  <c r="J361" i="3"/>
  <c r="J362" i="3"/>
  <c r="J457" i="3" l="1"/>
  <c r="J441" i="3"/>
  <c r="H475" i="3"/>
  <c r="J443" i="3"/>
  <c r="H477" i="3"/>
  <c r="J477" i="3" s="1"/>
  <c r="J442" i="3"/>
  <c r="H476" i="3"/>
  <c r="J476" i="3" s="1"/>
  <c r="J444" i="3"/>
  <c r="H478" i="3"/>
  <c r="J478" i="3" s="1"/>
  <c r="J445" i="3"/>
  <c r="H479" i="3"/>
  <c r="J479" i="3" s="1"/>
  <c r="J529" i="3"/>
  <c r="J530" i="3" s="1"/>
  <c r="I530" i="3"/>
  <c r="J107" i="3"/>
  <c r="J114" i="3"/>
  <c r="J475" i="3" l="1"/>
  <c r="C343" i="2"/>
  <c r="K283" i="2" l="1"/>
  <c r="J283" i="2"/>
  <c r="I283" i="2"/>
  <c r="K282" i="2"/>
  <c r="J282" i="2"/>
  <c r="I282" i="2"/>
  <c r="I396" i="3"/>
  <c r="L283" i="2" s="1"/>
  <c r="I417" i="3"/>
  <c r="H262" i="2"/>
  <c r="H261" i="2"/>
  <c r="G262" i="2"/>
  <c r="G261" i="2"/>
  <c r="F262" i="2"/>
  <c r="F261" i="2"/>
  <c r="E262" i="2"/>
  <c r="E261" i="2"/>
  <c r="D262" i="2"/>
  <c r="D261" i="2"/>
  <c r="C261" i="2"/>
  <c r="A261" i="2"/>
  <c r="J366" i="2"/>
  <c r="I367" i="2"/>
  <c r="I366" i="2"/>
  <c r="H367" i="2"/>
  <c r="H366" i="2"/>
  <c r="G367" i="2"/>
  <c r="G366" i="2"/>
  <c r="F367" i="2"/>
  <c r="F366" i="2"/>
  <c r="E367" i="2"/>
  <c r="E366" i="2"/>
  <c r="D367" i="2"/>
  <c r="D366" i="2"/>
  <c r="J519" i="3"/>
  <c r="J518" i="3"/>
  <c r="J517" i="3"/>
  <c r="J516" i="3"/>
  <c r="J515" i="3"/>
  <c r="J514" i="3"/>
  <c r="A366" i="2"/>
  <c r="I520" i="3"/>
  <c r="J69" i="2"/>
  <c r="I70" i="2"/>
  <c r="I69" i="2"/>
  <c r="H70" i="2"/>
  <c r="H69" i="2"/>
  <c r="G70" i="2"/>
  <c r="G69" i="2"/>
  <c r="F70" i="2"/>
  <c r="F69" i="2"/>
  <c r="E70" i="2"/>
  <c r="E69" i="2"/>
  <c r="D70" i="2"/>
  <c r="D69" i="2"/>
  <c r="A69" i="2"/>
  <c r="I100" i="3"/>
  <c r="J70" i="2" s="1"/>
  <c r="J98" i="3"/>
  <c r="J97" i="3"/>
  <c r="J96" i="3"/>
  <c r="J95" i="3"/>
  <c r="I521" i="3" l="1"/>
  <c r="J367" i="2"/>
  <c r="J99" i="3"/>
  <c r="J357" i="3"/>
  <c r="J363" i="3"/>
  <c r="C366" i="2"/>
  <c r="J520" i="3"/>
  <c r="J521" i="3" s="1"/>
  <c r="D578" i="3" s="1"/>
  <c r="J364" i="3" l="1"/>
  <c r="H454" i="3"/>
  <c r="H447" i="3"/>
  <c r="H434" i="3"/>
  <c r="H92" i="3"/>
  <c r="H91" i="3"/>
  <c r="H90" i="3"/>
  <c r="H89" i="3"/>
  <c r="H88" i="3"/>
  <c r="H87" i="3"/>
  <c r="H85" i="3"/>
  <c r="H84" i="3"/>
  <c r="H83" i="3"/>
  <c r="H82" i="3"/>
  <c r="H81" i="3"/>
  <c r="H80" i="3"/>
  <c r="H78" i="3"/>
  <c r="H77" i="3"/>
  <c r="H76" i="3"/>
  <c r="H75" i="3"/>
  <c r="H74" i="3"/>
  <c r="H73" i="3"/>
  <c r="H133" i="3" l="1"/>
  <c r="J133" i="3" s="1"/>
  <c r="H129" i="3"/>
  <c r="J129" i="3" s="1"/>
  <c r="H132" i="3"/>
  <c r="J132" i="3" s="1"/>
  <c r="H130" i="3"/>
  <c r="J130" i="3" s="1"/>
  <c r="H134" i="3"/>
  <c r="J134" i="3" s="1"/>
  <c r="H131" i="3"/>
  <c r="J131" i="3" s="1"/>
  <c r="J153" i="3"/>
  <c r="J157" i="3"/>
  <c r="J154" i="3"/>
  <c r="J156" i="3"/>
  <c r="J155" i="3"/>
  <c r="H124" i="3"/>
  <c r="J124" i="3" s="1"/>
  <c r="H125" i="3"/>
  <c r="J125" i="3" s="1"/>
  <c r="H127" i="3"/>
  <c r="J127" i="3" s="1"/>
  <c r="H123" i="3"/>
  <c r="J123" i="3" s="1"/>
  <c r="H122" i="3"/>
  <c r="H126" i="3"/>
  <c r="J126" i="3" s="1"/>
  <c r="H118" i="3"/>
  <c r="J118" i="3" s="1"/>
  <c r="H117" i="3"/>
  <c r="J117" i="3" s="1"/>
  <c r="H115" i="3"/>
  <c r="H120" i="3"/>
  <c r="J120" i="3" s="1"/>
  <c r="H116" i="3"/>
  <c r="J116" i="3" s="1"/>
  <c r="H119" i="3"/>
  <c r="J119" i="3" s="1"/>
  <c r="I298" i="2"/>
  <c r="H298" i="2"/>
  <c r="G298" i="2"/>
  <c r="F298" i="2"/>
  <c r="E298" i="2"/>
  <c r="D298" i="2"/>
  <c r="J297" i="2"/>
  <c r="I297" i="2"/>
  <c r="H297" i="2"/>
  <c r="G297" i="2"/>
  <c r="F297" i="2"/>
  <c r="E297" i="2"/>
  <c r="D297" i="2"/>
  <c r="J328" i="2"/>
  <c r="A328" i="2"/>
  <c r="I460" i="3"/>
  <c r="J329" i="2" s="1"/>
  <c r="J454" i="3"/>
  <c r="J64" i="2"/>
  <c r="I65" i="2"/>
  <c r="I64" i="2"/>
  <c r="H65" i="2"/>
  <c r="H64" i="2"/>
  <c r="G65" i="2"/>
  <c r="G64" i="2"/>
  <c r="F65" i="2"/>
  <c r="F64" i="2"/>
  <c r="E65" i="2"/>
  <c r="E64" i="2"/>
  <c r="D65" i="2"/>
  <c r="D64" i="2"/>
  <c r="A64" i="2"/>
  <c r="J59" i="2"/>
  <c r="I60" i="2"/>
  <c r="I59" i="2"/>
  <c r="H60" i="2"/>
  <c r="H59" i="2"/>
  <c r="G60" i="2"/>
  <c r="G59" i="2"/>
  <c r="F60" i="2"/>
  <c r="F59" i="2"/>
  <c r="E60" i="2"/>
  <c r="E59" i="2"/>
  <c r="D60" i="2"/>
  <c r="D59" i="2"/>
  <c r="A59" i="2"/>
  <c r="J54" i="2"/>
  <c r="I55" i="2"/>
  <c r="I54" i="2"/>
  <c r="H55" i="2"/>
  <c r="H54" i="2"/>
  <c r="G55" i="2"/>
  <c r="G54" i="2"/>
  <c r="F55" i="2"/>
  <c r="F54" i="2"/>
  <c r="E55" i="2"/>
  <c r="E54" i="2"/>
  <c r="D55" i="2"/>
  <c r="D54" i="2"/>
  <c r="A54" i="2"/>
  <c r="J49" i="2"/>
  <c r="I50" i="2"/>
  <c r="I49" i="2"/>
  <c r="H50" i="2"/>
  <c r="H49" i="2"/>
  <c r="G50" i="2"/>
  <c r="G49" i="2"/>
  <c r="F50" i="2"/>
  <c r="F49" i="2"/>
  <c r="E50" i="2"/>
  <c r="E49" i="2"/>
  <c r="D50" i="2"/>
  <c r="D49" i="2"/>
  <c r="A49" i="2"/>
  <c r="I93" i="3"/>
  <c r="J65" i="2" s="1"/>
  <c r="J92" i="3"/>
  <c r="J91" i="3"/>
  <c r="J90" i="3"/>
  <c r="J89" i="3"/>
  <c r="J88" i="3"/>
  <c r="J87" i="3"/>
  <c r="J135" i="3" l="1"/>
  <c r="J152" i="3"/>
  <c r="J158" i="3" s="1"/>
  <c r="C110" i="2"/>
  <c r="J122" i="3"/>
  <c r="J128" i="3" s="1"/>
  <c r="C89" i="2"/>
  <c r="J115" i="3"/>
  <c r="J121" i="3" s="1"/>
  <c r="C84" i="2"/>
  <c r="J474" i="3"/>
  <c r="J93" i="3"/>
  <c r="J166" i="3" l="1"/>
  <c r="D568" i="3" s="1"/>
  <c r="I127" i="2"/>
  <c r="H127" i="2"/>
  <c r="G127" i="2"/>
  <c r="F127" i="2"/>
  <c r="E127" i="2"/>
  <c r="D127" i="2"/>
  <c r="J126" i="2"/>
  <c r="I126" i="2"/>
  <c r="H126" i="2"/>
  <c r="G126" i="2"/>
  <c r="F126" i="2"/>
  <c r="E126" i="2"/>
  <c r="D126" i="2"/>
  <c r="I122" i="2"/>
  <c r="H122" i="2"/>
  <c r="G122" i="2"/>
  <c r="F122" i="2"/>
  <c r="E122" i="2"/>
  <c r="D122" i="2"/>
  <c r="J121" i="2"/>
  <c r="I121" i="2"/>
  <c r="H121" i="2"/>
  <c r="G121" i="2"/>
  <c r="F121" i="2"/>
  <c r="E121" i="2"/>
  <c r="D121" i="2"/>
  <c r="I86" i="3"/>
  <c r="J85" i="3"/>
  <c r="J84" i="3"/>
  <c r="J83" i="3"/>
  <c r="J82" i="3"/>
  <c r="J81" i="3"/>
  <c r="I79" i="3"/>
  <c r="J55" i="2" s="1"/>
  <c r="J78" i="3"/>
  <c r="J77" i="3"/>
  <c r="J76" i="3"/>
  <c r="J75" i="3"/>
  <c r="J74" i="3"/>
  <c r="H324" i="2"/>
  <c r="G324" i="2"/>
  <c r="G323" i="2"/>
  <c r="F324" i="2"/>
  <c r="F323" i="2"/>
  <c r="E324" i="2"/>
  <c r="E323" i="2"/>
  <c r="D324" i="2"/>
  <c r="A323" i="2"/>
  <c r="A318" i="2"/>
  <c r="I313" i="2"/>
  <c r="H314" i="2"/>
  <c r="H313" i="2"/>
  <c r="G314" i="2"/>
  <c r="G313" i="2"/>
  <c r="F314" i="2"/>
  <c r="F313" i="2"/>
  <c r="E314" i="2"/>
  <c r="E313" i="2"/>
  <c r="D314" i="2"/>
  <c r="D313" i="2"/>
  <c r="A313" i="2"/>
  <c r="J447" i="3"/>
  <c r="I446" i="3"/>
  <c r="J319" i="2" s="1"/>
  <c r="J440" i="3"/>
  <c r="I439" i="3"/>
  <c r="I314" i="2" s="1"/>
  <c r="J162" i="2"/>
  <c r="I163" i="2"/>
  <c r="I162" i="2"/>
  <c r="H163" i="2"/>
  <c r="H162" i="2"/>
  <c r="G163" i="2"/>
  <c r="G162" i="2"/>
  <c r="F163" i="2"/>
  <c r="F162" i="2"/>
  <c r="E163" i="2"/>
  <c r="E162" i="2"/>
  <c r="D163" i="2"/>
  <c r="D162" i="2"/>
  <c r="H427" i="3"/>
  <c r="J227" i="3"/>
  <c r="A162" i="2"/>
  <c r="I232" i="3"/>
  <c r="J163" i="2" s="1"/>
  <c r="J231" i="3"/>
  <c r="J229" i="3"/>
  <c r="J228" i="3"/>
  <c r="I489" i="3" l="1"/>
  <c r="H480" i="3"/>
  <c r="J480" i="3" s="1"/>
  <c r="J481" i="3" s="1"/>
  <c r="H466" i="3"/>
  <c r="J466" i="3" s="1"/>
  <c r="H465" i="3"/>
  <c r="J465" i="3" s="1"/>
  <c r="H462" i="3"/>
  <c r="J462" i="3" s="1"/>
  <c r="H464" i="3"/>
  <c r="H463" i="3"/>
  <c r="J463" i="3" s="1"/>
  <c r="C338" i="2"/>
  <c r="C333" i="2"/>
  <c r="J60" i="2"/>
  <c r="H452" i="3"/>
  <c r="J452" i="3" s="1"/>
  <c r="H450" i="3"/>
  <c r="J450" i="3" s="1"/>
  <c r="H449" i="3"/>
  <c r="H448" i="3"/>
  <c r="J448" i="3" s="1"/>
  <c r="H438" i="3"/>
  <c r="H437" i="3"/>
  <c r="H436" i="3"/>
  <c r="H435" i="3"/>
  <c r="H482" i="3" s="1"/>
  <c r="J482" i="3" s="1"/>
  <c r="H429" i="3"/>
  <c r="J429" i="3" s="1"/>
  <c r="C328" i="2"/>
  <c r="J80" i="3"/>
  <c r="J86" i="3" s="1"/>
  <c r="C59" i="2"/>
  <c r="J73" i="3"/>
  <c r="J79" i="3" s="1"/>
  <c r="C54" i="2"/>
  <c r="C323" i="2"/>
  <c r="C318" i="2"/>
  <c r="C313" i="2"/>
  <c r="J434" i="3"/>
  <c r="J427" i="3"/>
  <c r="H431" i="3"/>
  <c r="J431" i="3" s="1"/>
  <c r="H428" i="3"/>
  <c r="H432" i="3" s="1"/>
  <c r="J432" i="3" s="1"/>
  <c r="H430" i="3"/>
  <c r="J430" i="3" s="1"/>
  <c r="J230" i="3"/>
  <c r="J428" i="3" l="1"/>
  <c r="J433" i="3" s="1"/>
  <c r="H451" i="3"/>
  <c r="J451" i="3" s="1"/>
  <c r="H484" i="3"/>
  <c r="J484" i="3" s="1"/>
  <c r="H487" i="3"/>
  <c r="J487" i="3" s="1"/>
  <c r="H483" i="3"/>
  <c r="J483" i="3" s="1"/>
  <c r="H486" i="3"/>
  <c r="J486" i="3" s="1"/>
  <c r="H485" i="3"/>
  <c r="J485" i="3" s="1"/>
  <c r="J464" i="3"/>
  <c r="J467" i="3" s="1"/>
  <c r="J449" i="3"/>
  <c r="J437" i="3"/>
  <c r="J438" i="3"/>
  <c r="J435" i="3"/>
  <c r="J436" i="3"/>
  <c r="J460" i="3"/>
  <c r="H219" i="3"/>
  <c r="I169" i="2"/>
  <c r="H169" i="2"/>
  <c r="G169" i="2"/>
  <c r="F169" i="2"/>
  <c r="E169" i="2"/>
  <c r="D169" i="2"/>
  <c r="J168" i="2"/>
  <c r="I168" i="2"/>
  <c r="H168" i="2"/>
  <c r="G168" i="2"/>
  <c r="F168" i="2"/>
  <c r="E168" i="2"/>
  <c r="D168" i="2"/>
  <c r="I158" i="2"/>
  <c r="H158" i="2"/>
  <c r="G158" i="2"/>
  <c r="F158" i="2"/>
  <c r="E158" i="2"/>
  <c r="D158" i="2"/>
  <c r="J157" i="2"/>
  <c r="I157" i="2"/>
  <c r="H157" i="2"/>
  <c r="G157" i="2"/>
  <c r="F157" i="2"/>
  <c r="E157" i="2"/>
  <c r="D157" i="2"/>
  <c r="A157" i="2"/>
  <c r="I225" i="3"/>
  <c r="J453" i="3" l="1"/>
  <c r="H221" i="3"/>
  <c r="J221" i="3" s="1"/>
  <c r="C157" i="2"/>
  <c r="J488" i="3"/>
  <c r="J446" i="3"/>
  <c r="J439" i="3"/>
  <c r="J158" i="2"/>
  <c r="J219" i="3"/>
  <c r="H222" i="3"/>
  <c r="J222" i="3" s="1"/>
  <c r="H223" i="3"/>
  <c r="J223" i="3" s="1"/>
  <c r="H220" i="3"/>
  <c r="H224" i="3"/>
  <c r="J224" i="3" s="1"/>
  <c r="H404" i="3"/>
  <c r="H406" i="3" s="1"/>
  <c r="J406" i="3" s="1"/>
  <c r="I293" i="2"/>
  <c r="H293" i="2"/>
  <c r="G293" i="2"/>
  <c r="F293" i="2"/>
  <c r="D293" i="2"/>
  <c r="E293" i="2"/>
  <c r="J292" i="2"/>
  <c r="I292" i="2"/>
  <c r="H292" i="2"/>
  <c r="G292" i="2"/>
  <c r="F292" i="2"/>
  <c r="E292" i="2"/>
  <c r="D292" i="2"/>
  <c r="A292" i="2"/>
  <c r="I410" i="3"/>
  <c r="J293" i="2" s="1"/>
  <c r="J489" i="3" l="1"/>
  <c r="D576" i="3" s="1"/>
  <c r="J220" i="3"/>
  <c r="J225" i="3" s="1"/>
  <c r="C162" i="2"/>
  <c r="H407" i="3"/>
  <c r="J407" i="3" s="1"/>
  <c r="H408" i="3"/>
  <c r="J408" i="3" s="1"/>
  <c r="J404" i="3"/>
  <c r="H405" i="3"/>
  <c r="J405" i="3" s="1"/>
  <c r="H409" i="3"/>
  <c r="J409" i="3" s="1"/>
  <c r="H411" i="3"/>
  <c r="J410" i="3" l="1"/>
  <c r="H308" i="3"/>
  <c r="C225" i="2" s="1"/>
  <c r="G226" i="2"/>
  <c r="F226" i="2"/>
  <c r="E226" i="2"/>
  <c r="D226" i="2"/>
  <c r="H225" i="2"/>
  <c r="G225" i="2"/>
  <c r="F225" i="2"/>
  <c r="E225" i="2"/>
  <c r="D225" i="2"/>
  <c r="A225" i="2"/>
  <c r="I312" i="3"/>
  <c r="H226" i="2" s="1"/>
  <c r="H532" i="3"/>
  <c r="J308" i="3" l="1"/>
  <c r="H309" i="3"/>
  <c r="J309" i="3" s="1"/>
  <c r="H311" i="3"/>
  <c r="J311" i="3" s="1"/>
  <c r="H310" i="3"/>
  <c r="J310" i="3" s="1"/>
  <c r="I538" i="3"/>
  <c r="I292" i="3"/>
  <c r="I255" i="3"/>
  <c r="H418" i="3"/>
  <c r="H397" i="3"/>
  <c r="H388" i="3"/>
  <c r="H381" i="3"/>
  <c r="H374" i="3"/>
  <c r="H367" i="3"/>
  <c r="H71" i="3"/>
  <c r="H70" i="3"/>
  <c r="H68" i="3"/>
  <c r="H67" i="3"/>
  <c r="I497" i="3"/>
  <c r="I424" i="3"/>
  <c r="J298" i="2"/>
  <c r="I302" i="3"/>
  <c r="I297" i="3"/>
  <c r="H510" i="3"/>
  <c r="J510" i="3" s="1"/>
  <c r="H509" i="3"/>
  <c r="J509" i="3" s="1"/>
  <c r="H508" i="3"/>
  <c r="J508" i="3" s="1"/>
  <c r="H507" i="3"/>
  <c r="J507" i="3" s="1"/>
  <c r="H506" i="3"/>
  <c r="J506" i="3" s="1"/>
  <c r="H505" i="3"/>
  <c r="J505" i="3" s="1"/>
  <c r="H503" i="3"/>
  <c r="H502" i="3"/>
  <c r="J502" i="3" s="1"/>
  <c r="H501" i="3"/>
  <c r="J501" i="3" s="1"/>
  <c r="H500" i="3"/>
  <c r="J500" i="3" s="1"/>
  <c r="H499" i="3"/>
  <c r="C361" i="2" s="1"/>
  <c r="H498" i="3"/>
  <c r="J498" i="3" s="1"/>
  <c r="H496" i="3"/>
  <c r="J496" i="3" s="1"/>
  <c r="H495" i="3"/>
  <c r="C357" i="2" s="1"/>
  <c r="H494" i="3"/>
  <c r="J494" i="3" s="1"/>
  <c r="H493" i="3"/>
  <c r="J493" i="3" s="1"/>
  <c r="H492" i="3"/>
  <c r="J492" i="3" s="1"/>
  <c r="H491" i="3"/>
  <c r="J491" i="3" s="1"/>
  <c r="H303" i="3"/>
  <c r="H298" i="3"/>
  <c r="H293" i="3"/>
  <c r="H288" i="3"/>
  <c r="H329" i="3"/>
  <c r="H322" i="3"/>
  <c r="H315" i="3"/>
  <c r="H279" i="3"/>
  <c r="H272" i="3"/>
  <c r="H256" i="3"/>
  <c r="H249" i="3"/>
  <c r="H212" i="3"/>
  <c r="H210" i="3"/>
  <c r="H209" i="3"/>
  <c r="H208" i="3"/>
  <c r="H207" i="3"/>
  <c r="H206" i="3"/>
  <c r="H205" i="3"/>
  <c r="I358" i="2"/>
  <c r="I362" i="2"/>
  <c r="H362" i="2"/>
  <c r="G362" i="2"/>
  <c r="F362" i="2"/>
  <c r="E362" i="2"/>
  <c r="D362" i="2"/>
  <c r="J361" i="2"/>
  <c r="I361" i="2"/>
  <c r="H361" i="2"/>
  <c r="G361" i="2"/>
  <c r="F361" i="2"/>
  <c r="E361" i="2"/>
  <c r="D361" i="2"/>
  <c r="A361" i="2"/>
  <c r="H358" i="2"/>
  <c r="G358" i="2"/>
  <c r="F358" i="2"/>
  <c r="E358" i="2"/>
  <c r="D358" i="2"/>
  <c r="J357" i="2"/>
  <c r="I357" i="2"/>
  <c r="H357" i="2"/>
  <c r="G357" i="2"/>
  <c r="F357" i="2"/>
  <c r="E357" i="2"/>
  <c r="D357" i="2"/>
  <c r="A357" i="2"/>
  <c r="I354" i="2"/>
  <c r="H354" i="2"/>
  <c r="G354" i="2"/>
  <c r="F354" i="2"/>
  <c r="E354" i="2"/>
  <c r="D354" i="2"/>
  <c r="J353" i="2"/>
  <c r="I353" i="2"/>
  <c r="H353" i="2"/>
  <c r="G353" i="2"/>
  <c r="F353" i="2"/>
  <c r="E353" i="2"/>
  <c r="D353" i="2"/>
  <c r="A353" i="2"/>
  <c r="A297" i="2"/>
  <c r="I174" i="2"/>
  <c r="I173" i="2"/>
  <c r="I511" i="3"/>
  <c r="J362" i="2" s="1"/>
  <c r="I504" i="3"/>
  <c r="J358" i="2" s="1"/>
  <c r="J354" i="2" l="1"/>
  <c r="I512" i="3"/>
  <c r="H372" i="3"/>
  <c r="J394" i="3"/>
  <c r="J392" i="3" s="1"/>
  <c r="H393" i="3"/>
  <c r="J393" i="3" s="1"/>
  <c r="C49" i="2"/>
  <c r="C64" i="2"/>
  <c r="J312" i="3"/>
  <c r="J503" i="3"/>
  <c r="J495" i="3"/>
  <c r="J497" i="3" s="1"/>
  <c r="C353" i="2"/>
  <c r="J499" i="3"/>
  <c r="J511" i="3"/>
  <c r="C69" i="2" l="1"/>
  <c r="J94" i="3"/>
  <c r="J100" i="3" s="1"/>
  <c r="J504" i="3"/>
  <c r="J512" i="3" s="1"/>
  <c r="D577" i="3" l="1"/>
  <c r="I268" i="2" l="1"/>
  <c r="G221" i="2"/>
  <c r="F221" i="2"/>
  <c r="E221" i="2"/>
  <c r="D221" i="2"/>
  <c r="H220" i="2"/>
  <c r="G220" i="2"/>
  <c r="F220" i="2"/>
  <c r="E220" i="2"/>
  <c r="D220" i="2"/>
  <c r="A220" i="2"/>
  <c r="D215" i="2"/>
  <c r="G216" i="2"/>
  <c r="F216" i="2"/>
  <c r="E216" i="2"/>
  <c r="D216" i="2"/>
  <c r="H215" i="2"/>
  <c r="G215" i="2"/>
  <c r="F215" i="2"/>
  <c r="E215" i="2"/>
  <c r="A215" i="2"/>
  <c r="G211" i="2"/>
  <c r="F211" i="2"/>
  <c r="E211" i="2"/>
  <c r="D211" i="2"/>
  <c r="H210" i="2"/>
  <c r="G210" i="2"/>
  <c r="F210" i="2"/>
  <c r="E210" i="2"/>
  <c r="D210" i="2"/>
  <c r="A210" i="2"/>
  <c r="H205" i="2"/>
  <c r="G206" i="2"/>
  <c r="F206" i="2"/>
  <c r="E206" i="2"/>
  <c r="D206" i="2"/>
  <c r="G205" i="2"/>
  <c r="F205" i="2"/>
  <c r="E205" i="2"/>
  <c r="D205" i="2"/>
  <c r="C205" i="2"/>
  <c r="A205" i="2"/>
  <c r="I257" i="2"/>
  <c r="H257" i="2"/>
  <c r="G257" i="2"/>
  <c r="F257" i="2"/>
  <c r="E257" i="2"/>
  <c r="D257" i="2"/>
  <c r="J256" i="2"/>
  <c r="I256" i="2"/>
  <c r="H256" i="2"/>
  <c r="G256" i="2"/>
  <c r="F256" i="2"/>
  <c r="E256" i="2"/>
  <c r="D256" i="2"/>
  <c r="A256" i="2"/>
  <c r="I252" i="2"/>
  <c r="H252" i="2"/>
  <c r="G252" i="2"/>
  <c r="F252" i="2"/>
  <c r="E252" i="2"/>
  <c r="D252" i="2"/>
  <c r="J251" i="2"/>
  <c r="I251" i="2"/>
  <c r="H251" i="2"/>
  <c r="G251" i="2"/>
  <c r="F251" i="2"/>
  <c r="E251" i="2"/>
  <c r="D251" i="2"/>
  <c r="C246" i="2"/>
  <c r="C251" i="2"/>
  <c r="A251" i="2"/>
  <c r="I247" i="2"/>
  <c r="H247" i="2"/>
  <c r="G247" i="2"/>
  <c r="F247" i="2"/>
  <c r="E247" i="2"/>
  <c r="D247" i="2"/>
  <c r="J246" i="2"/>
  <c r="I246" i="2"/>
  <c r="H246" i="2"/>
  <c r="G246" i="2"/>
  <c r="F246" i="2"/>
  <c r="E246" i="2"/>
  <c r="D246" i="2"/>
  <c r="A246" i="2"/>
  <c r="I242" i="2"/>
  <c r="H242" i="2"/>
  <c r="G242" i="2"/>
  <c r="F242" i="2"/>
  <c r="E242" i="2"/>
  <c r="D242" i="2"/>
  <c r="J241" i="2"/>
  <c r="I241" i="2"/>
  <c r="H241" i="2"/>
  <c r="G241" i="2"/>
  <c r="F241" i="2"/>
  <c r="E241" i="2"/>
  <c r="D241" i="2"/>
  <c r="A241" i="2"/>
  <c r="I237" i="2"/>
  <c r="H237" i="2"/>
  <c r="G237" i="2"/>
  <c r="F237" i="2"/>
  <c r="E237" i="2"/>
  <c r="D237" i="2"/>
  <c r="J236" i="2"/>
  <c r="I236" i="2"/>
  <c r="H236" i="2"/>
  <c r="G236" i="2"/>
  <c r="F236" i="2"/>
  <c r="E236" i="2"/>
  <c r="D236" i="2"/>
  <c r="A236" i="2"/>
  <c r="I321" i="3"/>
  <c r="J232" i="2" s="1"/>
  <c r="I328" i="3"/>
  <c r="J237" i="2" s="1"/>
  <c r="I232" i="2"/>
  <c r="H232" i="2"/>
  <c r="G232" i="2"/>
  <c r="F232" i="2"/>
  <c r="E232" i="2"/>
  <c r="J231" i="2"/>
  <c r="D232" i="2"/>
  <c r="I231" i="2"/>
  <c r="H231" i="2"/>
  <c r="G231" i="2"/>
  <c r="F231" i="2"/>
  <c r="E231" i="2"/>
  <c r="D231" i="2"/>
  <c r="C231" i="2"/>
  <c r="A231" i="2"/>
  <c r="J189" i="3"/>
  <c r="J175" i="3"/>
  <c r="I195" i="2"/>
  <c r="H195" i="2"/>
  <c r="G195" i="2"/>
  <c r="F195" i="2"/>
  <c r="E195" i="2"/>
  <c r="D195" i="2"/>
  <c r="I200" i="2"/>
  <c r="H200" i="2"/>
  <c r="G200" i="2"/>
  <c r="F200" i="2"/>
  <c r="E200" i="2"/>
  <c r="D200" i="2"/>
  <c r="J199" i="2"/>
  <c r="I199" i="2"/>
  <c r="H199" i="2"/>
  <c r="G199" i="2"/>
  <c r="F199" i="2"/>
  <c r="E199" i="2"/>
  <c r="D199" i="2"/>
  <c r="C199" i="2"/>
  <c r="A199" i="2"/>
  <c r="J194" i="2"/>
  <c r="H194" i="2"/>
  <c r="G194" i="2"/>
  <c r="G189" i="2"/>
  <c r="F194" i="2"/>
  <c r="E194" i="2"/>
  <c r="D194" i="2"/>
  <c r="A194" i="2"/>
  <c r="I184" i="2"/>
  <c r="H184" i="2"/>
  <c r="G184" i="2"/>
  <c r="F184" i="2"/>
  <c r="E184" i="2"/>
  <c r="I190" i="2"/>
  <c r="H190" i="2"/>
  <c r="G190" i="2"/>
  <c r="F190" i="2"/>
  <c r="E190" i="2"/>
  <c r="D190" i="2"/>
  <c r="J189" i="2"/>
  <c r="I189" i="2"/>
  <c r="H189" i="2"/>
  <c r="F189" i="2"/>
  <c r="E189" i="2"/>
  <c r="D189" i="2"/>
  <c r="A189" i="2"/>
  <c r="A173" i="2"/>
  <c r="D173" i="2"/>
  <c r="E173" i="2"/>
  <c r="F173" i="2"/>
  <c r="G173" i="2"/>
  <c r="H173" i="2"/>
  <c r="J173" i="2"/>
  <c r="D184" i="2"/>
  <c r="J183" i="2"/>
  <c r="I183" i="2"/>
  <c r="H183" i="2"/>
  <c r="G183" i="2"/>
  <c r="F183" i="2"/>
  <c r="E183" i="2"/>
  <c r="D183" i="2"/>
  <c r="A183" i="2"/>
  <c r="H174" i="2"/>
  <c r="G174" i="2"/>
  <c r="F174" i="2"/>
  <c r="E174" i="2"/>
  <c r="D174" i="2"/>
  <c r="I179" i="2"/>
  <c r="H179" i="2"/>
  <c r="G179" i="2"/>
  <c r="F179" i="2"/>
  <c r="E179" i="2"/>
  <c r="D179" i="2"/>
  <c r="J178" i="2"/>
  <c r="I178" i="2"/>
  <c r="H178" i="2"/>
  <c r="G178" i="2"/>
  <c r="F178" i="2"/>
  <c r="E178" i="2"/>
  <c r="D178" i="2"/>
  <c r="A178" i="2"/>
  <c r="A168" i="2"/>
  <c r="J136" i="2"/>
  <c r="I137" i="2"/>
  <c r="H137" i="2"/>
  <c r="G137" i="2"/>
  <c r="F137" i="2"/>
  <c r="E137" i="2"/>
  <c r="D137" i="2"/>
  <c r="I136" i="2"/>
  <c r="H136" i="2"/>
  <c r="G136" i="2"/>
  <c r="F136" i="2"/>
  <c r="E136" i="2"/>
  <c r="D136" i="2"/>
  <c r="C121" i="2"/>
  <c r="C126" i="2"/>
  <c r="C131" i="2"/>
  <c r="C136" i="2"/>
  <c r="A136" i="2"/>
  <c r="I132" i="2"/>
  <c r="H132" i="2"/>
  <c r="G132" i="2"/>
  <c r="F132" i="2"/>
  <c r="E132" i="2"/>
  <c r="D132" i="2"/>
  <c r="J131" i="2"/>
  <c r="I131" i="2"/>
  <c r="H131" i="2"/>
  <c r="G131" i="2"/>
  <c r="F131" i="2"/>
  <c r="E131" i="2"/>
  <c r="D131" i="2"/>
  <c r="A131" i="2"/>
  <c r="A126" i="2"/>
  <c r="A121" i="2"/>
  <c r="I148" i="2"/>
  <c r="H148" i="2"/>
  <c r="G148" i="2"/>
  <c r="F148" i="2"/>
  <c r="E148" i="2"/>
  <c r="D148" i="2"/>
  <c r="J147" i="2"/>
  <c r="I147" i="2"/>
  <c r="H147" i="2"/>
  <c r="G147" i="2"/>
  <c r="F147" i="2"/>
  <c r="E147" i="2"/>
  <c r="D147" i="2"/>
  <c r="A147" i="2"/>
  <c r="J152" i="2"/>
  <c r="I153" i="2"/>
  <c r="H153" i="2"/>
  <c r="G153" i="2"/>
  <c r="F153" i="2"/>
  <c r="E153" i="2"/>
  <c r="D153" i="2"/>
  <c r="I152" i="2"/>
  <c r="H152" i="2"/>
  <c r="G152" i="2"/>
  <c r="F152" i="2"/>
  <c r="E152" i="2"/>
  <c r="D152" i="2"/>
  <c r="A152" i="2"/>
  <c r="J142" i="2"/>
  <c r="I267" i="2"/>
  <c r="I373" i="3"/>
  <c r="J372" i="3"/>
  <c r="I143" i="2"/>
  <c r="H143" i="2"/>
  <c r="G143" i="2"/>
  <c r="F143" i="2"/>
  <c r="E143" i="2"/>
  <c r="D143" i="2"/>
  <c r="I142" i="2"/>
  <c r="H142" i="2"/>
  <c r="G142" i="2"/>
  <c r="F142" i="2"/>
  <c r="E142" i="2"/>
  <c r="D142" i="2"/>
  <c r="C142" i="2"/>
  <c r="A142" i="2"/>
  <c r="I263" i="3"/>
  <c r="J198" i="3"/>
  <c r="J242" i="3"/>
  <c r="I286" i="3"/>
  <c r="H259" i="3"/>
  <c r="J259" i="3" s="1"/>
  <c r="I307" i="3"/>
  <c r="J288" i="3"/>
  <c r="H216" i="2"/>
  <c r="H300" i="3"/>
  <c r="J300" i="3" s="1"/>
  <c r="H211" i="2"/>
  <c r="H296" i="3"/>
  <c r="J296" i="3" s="1"/>
  <c r="H295" i="3"/>
  <c r="J295" i="3" s="1"/>
  <c r="H294" i="3"/>
  <c r="J294" i="3" s="1"/>
  <c r="J293" i="3"/>
  <c r="H206" i="2"/>
  <c r="H289" i="3"/>
  <c r="J289" i="3" s="1"/>
  <c r="I356" i="3"/>
  <c r="I349" i="3"/>
  <c r="J252" i="2" s="1"/>
  <c r="H320" i="3"/>
  <c r="J320" i="3" s="1"/>
  <c r="H319" i="3"/>
  <c r="J319" i="3" s="1"/>
  <c r="H318" i="3"/>
  <c r="J318" i="3" s="1"/>
  <c r="H317" i="3"/>
  <c r="J317" i="3" s="1"/>
  <c r="H316" i="3"/>
  <c r="J316" i="3" s="1"/>
  <c r="J315" i="3"/>
  <c r="J367" i="3"/>
  <c r="H368" i="3"/>
  <c r="J368" i="3" s="1"/>
  <c r="I285" i="3"/>
  <c r="J200" i="2" s="1"/>
  <c r="J279" i="3"/>
  <c r="I278" i="3"/>
  <c r="J195" i="2" s="1"/>
  <c r="H276" i="3"/>
  <c r="J276" i="3" s="1"/>
  <c r="I271" i="3"/>
  <c r="H269" i="3"/>
  <c r="J269" i="3" s="1"/>
  <c r="I262" i="3"/>
  <c r="J184" i="2" s="1"/>
  <c r="J179" i="2"/>
  <c r="H191" i="3"/>
  <c r="I248" i="3"/>
  <c r="J174" i="2" s="1"/>
  <c r="I241" i="3"/>
  <c r="J169" i="2" s="1"/>
  <c r="I195" i="3"/>
  <c r="J137" i="2" s="1"/>
  <c r="I188" i="3"/>
  <c r="J132" i="2" s="1"/>
  <c r="J182" i="3"/>
  <c r="H369" i="3"/>
  <c r="J369" i="3" s="1"/>
  <c r="H370" i="3"/>
  <c r="J370" i="3" s="1"/>
  <c r="I181" i="3"/>
  <c r="J127" i="2" s="1"/>
  <c r="J176" i="3"/>
  <c r="I174" i="3"/>
  <c r="J122" i="2" s="1"/>
  <c r="J168" i="3"/>
  <c r="H215" i="3"/>
  <c r="J215" i="3" s="1"/>
  <c r="I218" i="3"/>
  <c r="J153" i="2" s="1"/>
  <c r="I211" i="3"/>
  <c r="J148" i="2" s="1"/>
  <c r="J209" i="3"/>
  <c r="I204" i="3"/>
  <c r="H309" i="2"/>
  <c r="G309" i="2"/>
  <c r="F309" i="2"/>
  <c r="E309" i="2"/>
  <c r="D309" i="2"/>
  <c r="J302" i="2"/>
  <c r="I303" i="2"/>
  <c r="I302" i="2"/>
  <c r="H303" i="2"/>
  <c r="H302" i="2"/>
  <c r="G303" i="2"/>
  <c r="G302" i="2"/>
  <c r="F303" i="2"/>
  <c r="F302" i="2"/>
  <c r="E303" i="2"/>
  <c r="E302" i="2"/>
  <c r="D303" i="2"/>
  <c r="D302" i="2"/>
  <c r="J42" i="2"/>
  <c r="I44" i="2"/>
  <c r="I43" i="2"/>
  <c r="H44" i="2"/>
  <c r="H43" i="2"/>
  <c r="G44" i="2"/>
  <c r="G43" i="2"/>
  <c r="F44" i="2"/>
  <c r="F43" i="2"/>
  <c r="E44" i="2"/>
  <c r="E43" i="2"/>
  <c r="D44" i="2"/>
  <c r="D43" i="2"/>
  <c r="A43" i="2"/>
  <c r="I63" i="3"/>
  <c r="J68" i="3"/>
  <c r="I308" i="2"/>
  <c r="H308" i="2"/>
  <c r="G308" i="2"/>
  <c r="F308" i="2"/>
  <c r="E308" i="2"/>
  <c r="D308" i="2"/>
  <c r="A308" i="2"/>
  <c r="I72" i="3"/>
  <c r="I56" i="3"/>
  <c r="J39" i="2" s="1"/>
  <c r="J37" i="2"/>
  <c r="I39" i="2"/>
  <c r="I38" i="2"/>
  <c r="H39" i="2"/>
  <c r="H38" i="2"/>
  <c r="G39" i="2"/>
  <c r="G38" i="2"/>
  <c r="F39" i="2"/>
  <c r="F38" i="2"/>
  <c r="E39" i="2"/>
  <c r="E38" i="2"/>
  <c r="D39" i="2"/>
  <c r="D38" i="2"/>
  <c r="A38" i="2"/>
  <c r="C38" i="2"/>
  <c r="I233" i="3" l="1"/>
  <c r="J257" i="2"/>
  <c r="J50" i="2"/>
  <c r="H221" i="2"/>
  <c r="I313" i="3"/>
  <c r="J44" i="2"/>
  <c r="J268" i="2"/>
  <c r="I309" i="2"/>
  <c r="J143" i="2"/>
  <c r="J256" i="3"/>
  <c r="C236" i="2"/>
  <c r="J191" i="3"/>
  <c r="C210" i="2"/>
  <c r="J190" i="2"/>
  <c r="J303" i="3"/>
  <c r="J298" i="3"/>
  <c r="H299" i="3"/>
  <c r="H301" i="3"/>
  <c r="J301" i="3" s="1"/>
  <c r="J297" i="3"/>
  <c r="H291" i="3"/>
  <c r="J291" i="3" s="1"/>
  <c r="H290" i="3"/>
  <c r="J290" i="3" s="1"/>
  <c r="J321" i="3"/>
  <c r="H282" i="3"/>
  <c r="J282" i="3" s="1"/>
  <c r="H284" i="3"/>
  <c r="J284" i="3" s="1"/>
  <c r="H280" i="3"/>
  <c r="J280" i="3" s="1"/>
  <c r="J272" i="3"/>
  <c r="H277" i="3"/>
  <c r="J277" i="3" s="1"/>
  <c r="H273" i="3"/>
  <c r="H281" i="3"/>
  <c r="J281" i="3" s="1"/>
  <c r="H283" i="3"/>
  <c r="J283" i="3" s="1"/>
  <c r="H275" i="3"/>
  <c r="J275" i="3" s="1"/>
  <c r="H274" i="3"/>
  <c r="J274" i="3" s="1"/>
  <c r="H267" i="3"/>
  <c r="J267" i="3" s="1"/>
  <c r="J265" i="3"/>
  <c r="H266" i="3"/>
  <c r="J266" i="3" s="1"/>
  <c r="H268" i="3"/>
  <c r="H270" i="3"/>
  <c r="J270" i="3" s="1"/>
  <c r="H194" i="3"/>
  <c r="H193" i="3"/>
  <c r="J193" i="3" s="1"/>
  <c r="H260" i="3"/>
  <c r="J260" i="3" s="1"/>
  <c r="J190" i="3"/>
  <c r="H257" i="3"/>
  <c r="J257" i="3" s="1"/>
  <c r="H261" i="3"/>
  <c r="J261" i="3" s="1"/>
  <c r="H258" i="3"/>
  <c r="J258" i="3" s="1"/>
  <c r="H192" i="3"/>
  <c r="J192" i="3" s="1"/>
  <c r="J246" i="3"/>
  <c r="J244" i="3"/>
  <c r="J245" i="3"/>
  <c r="J183" i="3"/>
  <c r="J185" i="3"/>
  <c r="J187" i="3"/>
  <c r="J184" i="3"/>
  <c r="J186" i="3"/>
  <c r="J178" i="3"/>
  <c r="J180" i="3"/>
  <c r="J177" i="3"/>
  <c r="J179" i="3"/>
  <c r="J169" i="3"/>
  <c r="J171" i="3"/>
  <c r="J173" i="3"/>
  <c r="J170" i="3"/>
  <c r="J172" i="3"/>
  <c r="H217" i="3"/>
  <c r="J212" i="3"/>
  <c r="H213" i="3"/>
  <c r="J213" i="3" s="1"/>
  <c r="H214" i="3"/>
  <c r="J214" i="3" s="1"/>
  <c r="H216" i="3"/>
  <c r="J216" i="3" s="1"/>
  <c r="J205" i="3"/>
  <c r="J206" i="3"/>
  <c r="J210" i="3"/>
  <c r="J207" i="3"/>
  <c r="J199" i="3"/>
  <c r="H201" i="3"/>
  <c r="J201" i="3" s="1"/>
  <c r="H203" i="3"/>
  <c r="H200" i="3"/>
  <c r="J200" i="3" s="1"/>
  <c r="H202" i="3"/>
  <c r="J202" i="3" s="1"/>
  <c r="J67" i="3"/>
  <c r="J70" i="3"/>
  <c r="J69" i="3"/>
  <c r="J66" i="3"/>
  <c r="J71" i="3"/>
  <c r="C308" i="2"/>
  <c r="A302" i="2"/>
  <c r="J303" i="2"/>
  <c r="I49" i="3"/>
  <c r="J181" i="3" l="1"/>
  <c r="J262" i="3"/>
  <c r="J208" i="3"/>
  <c r="J211" i="3" s="1"/>
  <c r="C152" i="2"/>
  <c r="J247" i="3"/>
  <c r="C183" i="2"/>
  <c r="J243" i="3"/>
  <c r="C178" i="2"/>
  <c r="J268" i="3"/>
  <c r="C189" i="2"/>
  <c r="J273" i="3"/>
  <c r="J278" i="3" s="1"/>
  <c r="C194" i="2"/>
  <c r="J299" i="3"/>
  <c r="J302" i="3" s="1"/>
  <c r="C215" i="2"/>
  <c r="J194" i="3"/>
  <c r="J195" i="3" s="1"/>
  <c r="J203" i="3"/>
  <c r="J204" i="3" s="1"/>
  <c r="C147" i="2"/>
  <c r="J217" i="3"/>
  <c r="J218" i="3" s="1"/>
  <c r="H305" i="3"/>
  <c r="J305" i="3" s="1"/>
  <c r="H306" i="3"/>
  <c r="J306" i="3" s="1"/>
  <c r="H304" i="3"/>
  <c r="J292" i="3"/>
  <c r="J350" i="3"/>
  <c r="H353" i="3"/>
  <c r="J353" i="3" s="1"/>
  <c r="H351" i="3"/>
  <c r="J351" i="3" s="1"/>
  <c r="H354" i="3"/>
  <c r="J354" i="3" s="1"/>
  <c r="H352" i="3"/>
  <c r="J352" i="3" s="1"/>
  <c r="H355" i="3"/>
  <c r="J355" i="3" s="1"/>
  <c r="J322" i="3"/>
  <c r="H323" i="3"/>
  <c r="J323" i="3" s="1"/>
  <c r="H326" i="3"/>
  <c r="J326" i="3" s="1"/>
  <c r="H324" i="3"/>
  <c r="J324" i="3" s="1"/>
  <c r="H325" i="3"/>
  <c r="H327" i="3"/>
  <c r="J327" i="3" s="1"/>
  <c r="J285" i="3"/>
  <c r="J188" i="3"/>
  <c r="J174" i="3"/>
  <c r="C297" i="2"/>
  <c r="C302" i="2"/>
  <c r="J72" i="3"/>
  <c r="J196" i="3" l="1"/>
  <c r="D569" i="3" s="1"/>
  <c r="J248" i="3"/>
  <c r="J286" i="3"/>
  <c r="D572" i="3" s="1"/>
  <c r="J304" i="3"/>
  <c r="J307" i="3" s="1"/>
  <c r="C220" i="2"/>
  <c r="J271" i="3"/>
  <c r="J325" i="3"/>
  <c r="J328" i="3" s="1"/>
  <c r="C241" i="2"/>
  <c r="J356" i="3"/>
  <c r="J343" i="3"/>
  <c r="H347" i="3"/>
  <c r="J347" i="3" s="1"/>
  <c r="H345" i="3"/>
  <c r="J345" i="3" s="1"/>
  <c r="H346" i="3"/>
  <c r="J346" i="3" s="1"/>
  <c r="H348" i="3"/>
  <c r="H344" i="3"/>
  <c r="J344" i="3" s="1"/>
  <c r="J418" i="3"/>
  <c r="J411" i="3"/>
  <c r="H416" i="3"/>
  <c r="J416" i="3" s="1"/>
  <c r="H414" i="3"/>
  <c r="J414" i="3" s="1"/>
  <c r="H412" i="3"/>
  <c r="H413" i="3"/>
  <c r="J413" i="3" s="1"/>
  <c r="H422" i="3"/>
  <c r="J422" i="3" s="1"/>
  <c r="H421" i="3"/>
  <c r="J421" i="3" s="1"/>
  <c r="H423" i="3"/>
  <c r="J423" i="3" s="1"/>
  <c r="H419" i="3"/>
  <c r="J419" i="3" s="1"/>
  <c r="H420" i="3"/>
  <c r="J420" i="3" s="1"/>
  <c r="J54" i="3"/>
  <c r="J52" i="3"/>
  <c r="J53" i="3"/>
  <c r="J55" i="3"/>
  <c r="J51" i="3"/>
  <c r="J50" i="3"/>
  <c r="J33" i="2"/>
  <c r="I34" i="2"/>
  <c r="I33" i="2"/>
  <c r="H34" i="2"/>
  <c r="H33" i="2"/>
  <c r="G34" i="2"/>
  <c r="G33" i="2"/>
  <c r="F34" i="2"/>
  <c r="F33" i="2"/>
  <c r="E34" i="2"/>
  <c r="E33" i="2"/>
  <c r="D34" i="2"/>
  <c r="D33" i="2"/>
  <c r="A33" i="2"/>
  <c r="J43" i="3"/>
  <c r="J34" i="2"/>
  <c r="H337" i="3"/>
  <c r="J337" i="3" s="1"/>
  <c r="I342" i="3"/>
  <c r="H341" i="3"/>
  <c r="J341" i="3" s="1"/>
  <c r="H340" i="3"/>
  <c r="J340" i="3" s="1"/>
  <c r="H339" i="3"/>
  <c r="J339" i="3" s="1"/>
  <c r="H338" i="3"/>
  <c r="J338" i="3" s="1"/>
  <c r="J336" i="3"/>
  <c r="H553" i="3"/>
  <c r="H556" i="3" s="1"/>
  <c r="H546" i="3"/>
  <c r="H551" i="3" s="1"/>
  <c r="H539" i="3"/>
  <c r="H542" i="3" s="1"/>
  <c r="H537" i="3"/>
  <c r="H536" i="3"/>
  <c r="H535" i="3"/>
  <c r="H534" i="3"/>
  <c r="H533" i="3"/>
  <c r="H333" i="3"/>
  <c r="H400" i="3"/>
  <c r="H385" i="3"/>
  <c r="H371" i="3"/>
  <c r="J247" i="2" l="1"/>
  <c r="J412" i="3"/>
  <c r="H415" i="3"/>
  <c r="J415" i="3" s="1"/>
  <c r="D567" i="3"/>
  <c r="J313" i="3"/>
  <c r="D573" i="3" s="1"/>
  <c r="J348" i="3"/>
  <c r="J349" i="3" s="1"/>
  <c r="C256" i="2"/>
  <c r="J424" i="3"/>
  <c r="H57" i="3"/>
  <c r="C43" i="2" s="1"/>
  <c r="J56" i="3"/>
  <c r="H376" i="3"/>
  <c r="J44" i="3"/>
  <c r="J46" i="3"/>
  <c r="J48" i="3"/>
  <c r="C33" i="2"/>
  <c r="J45" i="3"/>
  <c r="J47" i="3"/>
  <c r="J342" i="3"/>
  <c r="H391" i="3"/>
  <c r="H402" i="3"/>
  <c r="H558" i="3"/>
  <c r="H548" i="3"/>
  <c r="H384" i="3"/>
  <c r="H331" i="3"/>
  <c r="H540" i="3"/>
  <c r="H549" i="3"/>
  <c r="H382" i="3"/>
  <c r="H398" i="3"/>
  <c r="J398" i="3" s="1"/>
  <c r="H544" i="3"/>
  <c r="H386" i="3"/>
  <c r="H383" i="3"/>
  <c r="H399" i="3"/>
  <c r="J399" i="3" s="1"/>
  <c r="H554" i="3"/>
  <c r="H377" i="3"/>
  <c r="H390" i="3"/>
  <c r="H401" i="3"/>
  <c r="J401" i="3" s="1"/>
  <c r="H330" i="3"/>
  <c r="H334" i="3"/>
  <c r="H543" i="3"/>
  <c r="H557" i="3"/>
  <c r="H378" i="3"/>
  <c r="H375" i="3"/>
  <c r="H379" i="3"/>
  <c r="H392" i="3"/>
  <c r="H332" i="3"/>
  <c r="H541" i="3"/>
  <c r="H550" i="3"/>
  <c r="H555" i="3"/>
  <c r="H389" i="3"/>
  <c r="H547" i="3"/>
  <c r="I403" i="3"/>
  <c r="J288" i="2" s="1"/>
  <c r="J287" i="2"/>
  <c r="I288" i="2"/>
  <c r="I287" i="2"/>
  <c r="H288" i="2"/>
  <c r="H287" i="2"/>
  <c r="G288" i="2"/>
  <c r="G287" i="2"/>
  <c r="F288" i="2"/>
  <c r="F287" i="2"/>
  <c r="E288" i="2"/>
  <c r="E287" i="2"/>
  <c r="D288" i="2"/>
  <c r="D287" i="2"/>
  <c r="C287" i="2"/>
  <c r="A287" i="2"/>
  <c r="J400" i="3"/>
  <c r="J397" i="3"/>
  <c r="J417" i="3" l="1"/>
  <c r="J402" i="3"/>
  <c r="J403" i="3" s="1"/>
  <c r="C292" i="2"/>
  <c r="J57" i="3"/>
  <c r="H61" i="3"/>
  <c r="J61" i="3" s="1"/>
  <c r="H59" i="3"/>
  <c r="J59" i="3" s="1"/>
  <c r="H62" i="3"/>
  <c r="H60" i="3"/>
  <c r="J60" i="3" s="1"/>
  <c r="H58" i="3"/>
  <c r="J58" i="3" s="1"/>
  <c r="J49" i="3"/>
  <c r="J62" i="3" l="1"/>
  <c r="J63" i="3" s="1"/>
  <c r="I42" i="3" l="1"/>
  <c r="I380" i="3"/>
  <c r="J272" i="2"/>
  <c r="I273" i="2"/>
  <c r="I272" i="2"/>
  <c r="J379" i="3"/>
  <c r="J273" i="2" l="1"/>
  <c r="H283" i="2"/>
  <c r="H282" i="2"/>
  <c r="G283" i="2"/>
  <c r="G282" i="2"/>
  <c r="F283" i="2"/>
  <c r="F282" i="2"/>
  <c r="E283" i="2"/>
  <c r="E282" i="2"/>
  <c r="D283" i="2"/>
  <c r="D282" i="2"/>
  <c r="J395" i="3"/>
  <c r="I278" i="2"/>
  <c r="I277" i="2"/>
  <c r="I387" i="3"/>
  <c r="J278" i="2" s="1"/>
  <c r="J386" i="3"/>
  <c r="A1" i="2"/>
  <c r="I425" i="3" l="1"/>
  <c r="I29" i="2"/>
  <c r="H29" i="2"/>
  <c r="G29" i="2"/>
  <c r="F29" i="2"/>
  <c r="E29" i="2"/>
  <c r="D29" i="2"/>
  <c r="I28" i="2"/>
  <c r="H28" i="2"/>
  <c r="G28" i="2"/>
  <c r="F28" i="2"/>
  <c r="E28" i="2"/>
  <c r="D28" i="2"/>
  <c r="C28" i="2"/>
  <c r="A28" i="2"/>
  <c r="J29" i="2"/>
  <c r="J41" i="3"/>
  <c r="J40" i="3"/>
  <c r="J39" i="3"/>
  <c r="J38" i="3"/>
  <c r="J37" i="3"/>
  <c r="J36" i="3"/>
  <c r="J42" i="3" l="1"/>
  <c r="C392" i="2" l="1"/>
  <c r="C387" i="2"/>
  <c r="C382" i="2"/>
  <c r="I377" i="2"/>
  <c r="H377" i="2"/>
  <c r="G13" i="2"/>
  <c r="I14" i="3" l="1"/>
  <c r="A5" i="2" l="1"/>
  <c r="A4" i="2"/>
  <c r="A3" i="2"/>
  <c r="I393" i="2" l="1"/>
  <c r="H393" i="2"/>
  <c r="G393" i="2"/>
  <c r="F393" i="2"/>
  <c r="E393" i="2"/>
  <c r="D393" i="2"/>
  <c r="I392" i="2"/>
  <c r="H392" i="2"/>
  <c r="G392" i="2"/>
  <c r="F392" i="2"/>
  <c r="E392" i="2"/>
  <c r="D392" i="2"/>
  <c r="A392" i="2"/>
  <c r="I559" i="3" l="1"/>
  <c r="J558" i="3"/>
  <c r="J557" i="3"/>
  <c r="J556" i="3"/>
  <c r="J555" i="3"/>
  <c r="J554" i="3"/>
  <c r="J553" i="3"/>
  <c r="J393" i="2" l="1"/>
  <c r="J559" i="3"/>
  <c r="I383" i="2" l="1"/>
  <c r="H383" i="2"/>
  <c r="G383" i="2"/>
  <c r="F383" i="2"/>
  <c r="E383" i="2"/>
  <c r="D383" i="2"/>
  <c r="I382" i="2"/>
  <c r="H382" i="2"/>
  <c r="G382" i="2"/>
  <c r="F382" i="2"/>
  <c r="E382" i="2"/>
  <c r="D382" i="2"/>
  <c r="A382" i="2"/>
  <c r="I545" i="3"/>
  <c r="J383" i="2" s="1"/>
  <c r="J544" i="3"/>
  <c r="J543" i="3"/>
  <c r="J542" i="3"/>
  <c r="J541" i="3"/>
  <c r="J540" i="3"/>
  <c r="J539" i="3"/>
  <c r="I335" i="3"/>
  <c r="I365" i="3" s="1"/>
  <c r="J334" i="3"/>
  <c r="J333" i="3"/>
  <c r="J332" i="3"/>
  <c r="J331" i="3"/>
  <c r="J330" i="3"/>
  <c r="J329" i="3"/>
  <c r="J242" i="2" l="1"/>
  <c r="J545" i="3"/>
  <c r="J335" i="3"/>
  <c r="J365" i="3" s="1"/>
  <c r="D574" i="3" s="1"/>
  <c r="I378" i="2" l="1"/>
  <c r="H378" i="2"/>
  <c r="G378" i="2"/>
  <c r="F378" i="2"/>
  <c r="E378" i="2"/>
  <c r="D378" i="2"/>
  <c r="I388" i="2"/>
  <c r="H388" i="2"/>
  <c r="G388" i="2"/>
  <c r="F388" i="2"/>
  <c r="E388" i="2"/>
  <c r="D388" i="2"/>
  <c r="I387" i="2"/>
  <c r="H387" i="2"/>
  <c r="G387" i="2"/>
  <c r="F387" i="2"/>
  <c r="E387" i="2"/>
  <c r="D387" i="2"/>
  <c r="A387" i="2" l="1"/>
  <c r="A377" i="2"/>
  <c r="A282" i="2"/>
  <c r="A277" i="2"/>
  <c r="A272" i="2"/>
  <c r="A267" i="2"/>
  <c r="A18" i="2"/>
  <c r="A13" i="2"/>
  <c r="A8" i="2"/>
  <c r="J550" i="3" l="1"/>
  <c r="J536" i="3"/>
  <c r="I552" i="3" l="1"/>
  <c r="J551" i="3"/>
  <c r="J549" i="3"/>
  <c r="J548" i="3"/>
  <c r="J547" i="3"/>
  <c r="J546" i="3"/>
  <c r="J388" i="2" l="1"/>
  <c r="J552" i="3"/>
  <c r="G377" i="2" l="1"/>
  <c r="F377" i="2"/>
  <c r="E377" i="2"/>
  <c r="D377" i="2"/>
  <c r="C377" i="2"/>
  <c r="J537" i="3"/>
  <c r="J535" i="3"/>
  <c r="J534" i="3"/>
  <c r="J533" i="3"/>
  <c r="J532" i="3"/>
  <c r="I560" i="3" l="1"/>
  <c r="J378" i="2"/>
  <c r="J538" i="3"/>
  <c r="J560" i="3" s="1"/>
  <c r="D579" i="3" s="1"/>
  <c r="C282" i="2" l="1"/>
  <c r="J391" i="3"/>
  <c r="J390" i="3"/>
  <c r="J389" i="3"/>
  <c r="J388" i="3"/>
  <c r="J396" i="3" l="1"/>
  <c r="C267" i="2"/>
  <c r="D267" i="2"/>
  <c r="E267" i="2"/>
  <c r="F267" i="2"/>
  <c r="G267" i="2"/>
  <c r="H267" i="2"/>
  <c r="D268" i="2"/>
  <c r="E268" i="2"/>
  <c r="F268" i="2"/>
  <c r="G268" i="2"/>
  <c r="H268" i="2"/>
  <c r="D19" i="2" l="1"/>
  <c r="I14" i="2"/>
  <c r="D14" i="2"/>
  <c r="D9" i="2"/>
  <c r="I19" i="2" l="1"/>
  <c r="H19" i="2"/>
  <c r="G19" i="2"/>
  <c r="F19" i="2"/>
  <c r="E19" i="2"/>
  <c r="I18" i="2"/>
  <c r="H18" i="2"/>
  <c r="G18" i="2"/>
  <c r="F18" i="2"/>
  <c r="E18" i="2"/>
  <c r="I13" i="2"/>
  <c r="H13" i="2"/>
  <c r="F13" i="2"/>
  <c r="E13" i="2"/>
  <c r="D13" i="2"/>
  <c r="H14" i="2"/>
  <c r="G14" i="2"/>
  <c r="F14" i="2"/>
  <c r="E14" i="2"/>
  <c r="C13" i="2"/>
  <c r="I21" i="3"/>
  <c r="J20" i="3"/>
  <c r="J19" i="3"/>
  <c r="J18" i="3"/>
  <c r="J17" i="3"/>
  <c r="J16" i="3"/>
  <c r="J15" i="3"/>
  <c r="J14" i="2" l="1"/>
  <c r="J21" i="3"/>
  <c r="I28" i="3" l="1"/>
  <c r="I64" i="3" s="1"/>
  <c r="J371" i="3" l="1"/>
  <c r="J373" i="3" s="1"/>
  <c r="J374" i="3"/>
  <c r="J375" i="3"/>
  <c r="J376" i="3"/>
  <c r="J377" i="3"/>
  <c r="J378" i="3"/>
  <c r="J381" i="3"/>
  <c r="J382" i="3"/>
  <c r="J383" i="3"/>
  <c r="J384" i="3"/>
  <c r="J385" i="3"/>
  <c r="J8" i="3"/>
  <c r="J9" i="3"/>
  <c r="J10" i="3"/>
  <c r="J11" i="3"/>
  <c r="J12" i="3"/>
  <c r="J13" i="3"/>
  <c r="J22" i="3"/>
  <c r="J23" i="3"/>
  <c r="J24" i="3"/>
  <c r="J25" i="3"/>
  <c r="J26" i="3"/>
  <c r="J27" i="3"/>
  <c r="D18" i="2"/>
  <c r="I8" i="2"/>
  <c r="H8" i="2"/>
  <c r="G8" i="2"/>
  <c r="F8" i="2"/>
  <c r="E8" i="2"/>
  <c r="D8" i="2"/>
  <c r="H278" i="2"/>
  <c r="G278" i="2"/>
  <c r="F278" i="2"/>
  <c r="E278" i="2"/>
  <c r="D278" i="2"/>
  <c r="H277" i="2"/>
  <c r="G277" i="2"/>
  <c r="F277" i="2"/>
  <c r="E277" i="2"/>
  <c r="D277" i="2"/>
  <c r="C277" i="2"/>
  <c r="H273" i="2"/>
  <c r="G273" i="2"/>
  <c r="F273" i="2"/>
  <c r="E273" i="2"/>
  <c r="D273" i="2"/>
  <c r="H272" i="2"/>
  <c r="G272" i="2"/>
  <c r="F272" i="2"/>
  <c r="E272" i="2"/>
  <c r="D272" i="2"/>
  <c r="C272" i="2"/>
  <c r="C18" i="2"/>
  <c r="C8" i="2"/>
  <c r="I9" i="2"/>
  <c r="H9" i="2"/>
  <c r="G9" i="2"/>
  <c r="F9" i="2"/>
  <c r="E9" i="2"/>
  <c r="J380" i="3" l="1"/>
  <c r="J387" i="3"/>
  <c r="J28" i="3"/>
  <c r="J14" i="3"/>
  <c r="J9" i="2"/>
  <c r="J19" i="2"/>
  <c r="J425" i="3" l="1"/>
  <c r="D575" i="3" s="1"/>
  <c r="J64" i="3"/>
  <c r="D566" i="3" s="1"/>
  <c r="J235" i="3" l="1"/>
  <c r="J239" i="3"/>
  <c r="C173" i="2"/>
  <c r="H254" i="3"/>
  <c r="J254" i="3" s="1"/>
  <c r="H250" i="3"/>
  <c r="J250" i="3" s="1"/>
  <c r="J238" i="3"/>
  <c r="J240" i="3"/>
  <c r="J237" i="3"/>
  <c r="C168" i="2"/>
  <c r="J236" i="3"/>
  <c r="H253" i="3" l="1"/>
  <c r="J253" i="3" s="1"/>
  <c r="J241" i="3"/>
  <c r="J249" i="3"/>
  <c r="H251" i="3"/>
  <c r="J251" i="3" s="1"/>
  <c r="H252" i="3"/>
  <c r="J252" i="3" s="1"/>
  <c r="J263" i="3" l="1"/>
  <c r="D571" i="3" s="1"/>
  <c r="J255" i="3"/>
  <c r="J226" i="3" l="1"/>
  <c r="J232" i="3" s="1"/>
  <c r="J233" i="3" s="1"/>
  <c r="D570" i="3" l="1"/>
  <c r="D580" i="3" s="1"/>
</calcChain>
</file>

<file path=xl/sharedStrings.xml><?xml version="1.0" encoding="utf-8"?>
<sst xmlns="http://schemas.openxmlformats.org/spreadsheetml/2006/main" count="999" uniqueCount="166">
  <si>
    <t>Фото позиции</t>
  </si>
  <si>
    <t>Цена без НДС</t>
  </si>
  <si>
    <t>Сумма заказа</t>
  </si>
  <si>
    <t>Santini</t>
  </si>
  <si>
    <t>Итого</t>
  </si>
  <si>
    <t>Бренд</t>
  </si>
  <si>
    <t>Страна производителя</t>
  </si>
  <si>
    <t>Россия</t>
  </si>
  <si>
    <t>БРИФЫ</t>
  </si>
  <si>
    <t>заказ клиента</t>
  </si>
  <si>
    <t>итого</t>
  </si>
  <si>
    <t>наличие на складе</t>
  </si>
  <si>
    <t>модель</t>
  </si>
  <si>
    <t>цвет</t>
  </si>
  <si>
    <t>цена</t>
  </si>
  <si>
    <t>размеры</t>
  </si>
  <si>
    <t>нет</t>
  </si>
  <si>
    <t>комментарий</t>
  </si>
  <si>
    <t>Комментарий</t>
  </si>
  <si>
    <r>
      <t xml:space="preserve">Заказ шт </t>
    </r>
    <r>
      <rPr>
        <b/>
        <sz val="9"/>
        <color rgb="FFFF0000"/>
        <rFont val="Arial"/>
        <family val="2"/>
        <charset val="204"/>
      </rPr>
      <t>вводим необходимое кол-во</t>
    </r>
  </si>
  <si>
    <t>Размерный ряд (наличие на складе)</t>
  </si>
  <si>
    <t>Транспортная компания</t>
  </si>
  <si>
    <t xml:space="preserve">Заказ от </t>
  </si>
  <si>
    <t>Панталоны</t>
  </si>
  <si>
    <t>Брифы</t>
  </si>
  <si>
    <t>Итого по заказу</t>
  </si>
  <si>
    <t xml:space="preserve">Макси Супер </t>
  </si>
  <si>
    <t>Наименование модели/артикул/цвет</t>
  </si>
  <si>
    <t xml:space="preserve">Описание </t>
  </si>
  <si>
    <t>Макси Супер 4040001</t>
  </si>
  <si>
    <t>Итого по позиции Макси Супер 4040001</t>
  </si>
  <si>
    <t>Брифы 404002</t>
  </si>
  <si>
    <t>Трусы женские Брифы черный</t>
  </si>
  <si>
    <t>Трусы женские Брифы белый</t>
  </si>
  <si>
    <t>Итого по позиции Брифы 4040002</t>
  </si>
  <si>
    <t>Трусы женские Брифы бежевый</t>
  </si>
  <si>
    <t>Трусы женские Брифы индиго</t>
  </si>
  <si>
    <t>кулирная гладь 95% хлопок 5% эластан                    Классическая модель "Слипы", со средней посадкой по линии талии</t>
  </si>
  <si>
    <t>кулирная гладь 95% хлопок 5% эластан                         Панталоны "Комфорт" со средней длиной ножки, высокой талией, с широким плотным  кружевом 35 мм</t>
  </si>
  <si>
    <t>кулирная гладь 95% хлопок 5% эластан                            Брифы - трусы шорты с высокой посадкой по талии</t>
  </si>
  <si>
    <t>Трусы женские Слипы белый</t>
  </si>
  <si>
    <t>Трусы женские Слипы бежевый</t>
  </si>
  <si>
    <t>Трусы женские Слипы черный</t>
  </si>
  <si>
    <t>Трусы женские Слипы индиго джинс</t>
  </si>
  <si>
    <t xml:space="preserve">Итого по позиции Панталоны </t>
  </si>
  <si>
    <t xml:space="preserve">Панталоны с кружевом </t>
  </si>
  <si>
    <t>кулирная гладь 95% хлопок 5% эластан                         Панталоны "Элегант" со средней длиной ножки, высокой талией, с широким плотным  кружевом 35 мм, по переду двойная утягивающая вставка, двойная ластовица только в межпаховой области</t>
  </si>
  <si>
    <t>Трусы женские Слипы кофе с молоком</t>
  </si>
  <si>
    <t>Трусы женские Слипы красный</t>
  </si>
  <si>
    <t xml:space="preserve">Трусы женские Слипы бордовый </t>
  </si>
  <si>
    <t>кулирная гладь                  95% хлопок 5% эластан                                Трусы женские модель "Макси" с высокой линией талии, широким боком, комфортная закрытая посадка по ягодицам</t>
  </si>
  <si>
    <t>кулирная гладь 95% хлопок 5% эластан                           Трусы женские модель "Макси Супер" с высокой линией талии, широким боком, комфортная закрытая посадка по ягодицам</t>
  </si>
  <si>
    <t>Трусы женские Макси "Линда"
белый</t>
  </si>
  <si>
    <t>Трусы женские Макси "Линда"
черный</t>
  </si>
  <si>
    <t>Трусы женские Макси "Линда"
бордовый</t>
  </si>
  <si>
    <t>Трусы женские Макси "Линда"
бежевый</t>
  </si>
  <si>
    <t>МАКСИ "Елена" с эластичным кружевом по линии талии 35мм</t>
  </si>
  <si>
    <t>Трусы женские Макси "Елена"
белый                                        с кружевом 35мм</t>
  </si>
  <si>
    <t>Трусы женские Макси "Елена"                                     с кружевом 35мм бежевый</t>
  </si>
  <si>
    <t>Трусы женские Макси "Елена"                                        с кружевом 35мм   черный</t>
  </si>
  <si>
    <t>Трусы женские Макси "Елена"                                        с кружевом 35мм   индиго</t>
  </si>
  <si>
    <t>МАКСИ "Нора" с эластичным кружевом по ножкам</t>
  </si>
  <si>
    <t>Трусы женские Макси "Нора"
черный</t>
  </si>
  <si>
    <t>Трусы женские Макси "Нора"
белый</t>
  </si>
  <si>
    <t>Трусы женские Макси "Нора"                              бежевый</t>
  </si>
  <si>
    <t>Трусы женские Макси "Нора"
индиго</t>
  </si>
  <si>
    <t>МАКСИ "Линда" с кружевной вставкой</t>
  </si>
  <si>
    <t>Трусы женские Макси "Аврора"
белый</t>
  </si>
  <si>
    <t>Трусы женские Макси "Аврора"
черный</t>
  </si>
  <si>
    <t>Трусы женские Макси "Аврора"
бежевый</t>
  </si>
  <si>
    <t>МАКСИ "Аврора" с кружевной вставкой</t>
  </si>
  <si>
    <t>ИТОГО по позиции МАКСИ "Аврора" с кружевной вставкой</t>
  </si>
  <si>
    <t>ИТОГО по позиции МАКСИ "Нора" с эластичным кружевмо по ножкам</t>
  </si>
  <si>
    <t>ИТОГО по позиции МАКСИ "Елена" с эластичным кружевом по линии талии 35мм.</t>
  </si>
  <si>
    <t>ИТОГО по позиции МАКСИ "Линда" с кружевной вставкой</t>
  </si>
  <si>
    <t>Панталоны с кружевом "Комфорт"                    белый</t>
  </si>
  <si>
    <t xml:space="preserve">Панталоны с кружевом "Комфорт"                  черный </t>
  </si>
  <si>
    <t xml:space="preserve">Панталоны с кружевом "Комфорт"               бежевый </t>
  </si>
  <si>
    <t>Панталоны с кружевом "Элегант"                        черный</t>
  </si>
  <si>
    <t>Панталоны с кружевом "Элегант"                   бежевый</t>
  </si>
  <si>
    <t>Панталоны с кружевом "Элегант"                      белый</t>
  </si>
  <si>
    <t>Трусы женские Макси Супер                              Белый</t>
  </si>
  <si>
    <t>Трусы женские Макси Супер                           Черный</t>
  </si>
  <si>
    <t>Трусы женские Макси Супер                         Бежевый</t>
  </si>
  <si>
    <t>Трусы женские Макси Супер                                Индиго</t>
  </si>
  <si>
    <t>Трусы женские Макси Стандарт                         белый</t>
  </si>
  <si>
    <t>Трусы женские Макси Стандарт                      черный</t>
  </si>
  <si>
    <t>Трусы женские Макси Стандарт                    бежевый</t>
  </si>
  <si>
    <t>Трусы женские Макси Стандарт                      Индиго Джинс</t>
  </si>
  <si>
    <t xml:space="preserve">
Трусы женские Макси Стандарт                            Кофе с молоком</t>
  </si>
  <si>
    <t xml:space="preserve">Трусы женские Макси Стандарт                Бордовый </t>
  </si>
  <si>
    <t xml:space="preserve">Трусы женские Макси Стандарт                      Темно-синий </t>
  </si>
  <si>
    <t>кулирная гладь 95% хлопок
  5% эластан  100% полиэфир
Трусы женские модель Макси "Линда" с высокой линией талии, со средней высотой бока, комфортная закрытая посадка по ягодицам, по ножкам ажурная резинка, в центре вставка из эластичного кружева в тон ткани.</t>
  </si>
  <si>
    <t>кулирная гладь 95% хлопок
  5% эластан  100% полиэфир
Трусы женские модель Макси "Елена" с высокой линией талии, со средней высотой бока, комфортная закрытая посадка по ягодицам, по ножкам ажурная резинка, сверху по талии эластичноу кружево шириной 35мм.</t>
  </si>
  <si>
    <t>кулирная гладь 95% хлопок
  5% эластан, 100%  полиэфир
Трусы женские модель Макси "Нора" с высокой посадкой, широким боком, комфортная закрытая посадка по ягодицам, по ножкам по переду ажурная резинка, на ножках задней части широкое эластичное кружево</t>
  </si>
  <si>
    <t>кулирная гладь 95% хлопок
  5% эластан  100% полиэфир
Трусы женские модель Макси "Аврора" с высокой линией талии, со средней высотой бока, комфортная закрытая посадка по ягодицам, по ножкам ажурная резинка, по верху передней части изделия отделочная кружевная деталь.</t>
  </si>
  <si>
    <t>кулирная гладь 95% хлопок
  5% эластан,                         100% полиэфир
Трусы женские модель Макси "Аврора" с высокой линией талии, со средней высотой бока, комфортная закрытая посадка по ягодицам, по ножкам ажурная резинка, по верху передней части изделия отделочная кружевная деталь.</t>
  </si>
  <si>
    <t>кулирная гладь 95% хлопок
  5% эластан,                        100% полиэфир
Трусы женские модель Макси "Аврора" с высокой линией талии, со средней высотой бока, комфортная закрытая посадка по ягодицам, по ножкам ажурная резинка, по верху передней части изделия отделочная кружевная деталь.</t>
  </si>
  <si>
    <t>Макси "Линда"</t>
  </si>
  <si>
    <t>Макси "Елена" с эластичным кружевом по линии талии 35мм</t>
  </si>
  <si>
    <t>Макси "Аврора" с  кружевной вставкой</t>
  </si>
  <si>
    <t>Слипы "Бажена" с эластичным кружевом по линии талии 35мм</t>
  </si>
  <si>
    <t>Трусы женские  Слипы "Бажена"                          белый</t>
  </si>
  <si>
    <t>кулирная гладь 95% хлопок 5% эластан                     Модель Слипы "Бажена" с эластичным кружевом по линии талии 35мм, со средней посадкой по линии талии.</t>
  </si>
  <si>
    <t>Трусы женские  Слипы "Бажена"                          черный</t>
  </si>
  <si>
    <t>Трусы женские  Слипы "Бажена"                          бежевый</t>
  </si>
  <si>
    <t>Итого по позиции Слипы "Бажена" с эластичным кружевом по линии талии 35мм</t>
  </si>
  <si>
    <t>Слипы "Бажена"</t>
  </si>
  <si>
    <t>Макси "Елена"</t>
  </si>
  <si>
    <t>Макси "Нора"</t>
  </si>
  <si>
    <t>Макси "Аврора"</t>
  </si>
  <si>
    <t>Макси "Нора" с эластичным кружевом по ножкам</t>
  </si>
  <si>
    <t>МАКСИ Стандарт однотон</t>
  </si>
  <si>
    <t>МАКСИ Стандарт набивка</t>
  </si>
  <si>
    <t>Слипы однотон</t>
  </si>
  <si>
    <t>Слипы набивка</t>
  </si>
  <si>
    <t>Итого по позиции Слипы однотон</t>
  </si>
  <si>
    <t>Итого по позиции Слипы набивка</t>
  </si>
  <si>
    <t>Макси стандарт однотон</t>
  </si>
  <si>
    <t>Макси стандарт однабивка</t>
  </si>
  <si>
    <t>ИТОГО по позиции МАКСИ СТАНДАРТ однотон</t>
  </si>
  <si>
    <t>ИТОГО по позиции МАКСИ СТАНДАРТ набивка</t>
  </si>
  <si>
    <t>МАКСИ  однотон</t>
  </si>
  <si>
    <t>МАКСИ  набивка</t>
  </si>
  <si>
    <t>Трусы женские Макси Супер                                Бордовый</t>
  </si>
  <si>
    <t>Трусы женские Слипы темно-синий</t>
  </si>
  <si>
    <t xml:space="preserve">Заказчик   </t>
  </si>
  <si>
    <t>Трусы женские Макси "Линда"
кофе с молоком</t>
  </si>
  <si>
    <t xml:space="preserve">Трусы женские Слипы Мелкие цветы фон розовый
</t>
  </si>
  <si>
    <t>Трусы женские Макси Стандарт                  "Мелкие цветы фон розовый"</t>
  </si>
  <si>
    <t>Трусы женские Макси Стандарт                  "Пирожные"</t>
  </si>
  <si>
    <t xml:space="preserve">Трусы женские Слипы Пирожные
</t>
  </si>
  <si>
    <t>Трусы женские Макси Стандарт                  "Черника фон экрю"</t>
  </si>
  <si>
    <t xml:space="preserve">Трусы женские Слипы Черника фон экрю
</t>
  </si>
  <si>
    <t>кулирная гладь 95% хлопок 5% эластан.                          Трусы женские типа Бразильяна "Марго", с высокой посадкой и открытой ластовицей.   Талия и срез ножек обработаны эластичной бархатной резинкой. Анатомический шов по задней части изделия.</t>
  </si>
  <si>
    <t>Трусы женские  Бразильяна "Марго"                          черный</t>
  </si>
  <si>
    <t>Итого по позиции Бразильяна "Марго"</t>
  </si>
  <si>
    <t>Бразильяна "Марго"</t>
  </si>
  <si>
    <t>Панталоны "Виктория"                   бежевый</t>
  </si>
  <si>
    <t>кулирная гладь 95% хлопок 5% эластан                         Панталоны "Виктория" со средней длиной ножки, высокой талией, с эластичной бархатной резинкой по ножкам.</t>
  </si>
  <si>
    <t>Трусы женские Макси Стандарт                  "Сердечки фон белый"</t>
  </si>
  <si>
    <t>Трусы женские Макси Стандарт                  "Бантики"</t>
  </si>
  <si>
    <t xml:space="preserve">Трусы женские Слипы Сердечки фон белый
</t>
  </si>
  <si>
    <t xml:space="preserve">Трусы женские Слипы Горох фон серый
</t>
  </si>
  <si>
    <t xml:space="preserve">Трусы женские Слипы Бантики фон черный
</t>
  </si>
  <si>
    <t>Трусы женские  Бразильяна "Виктория"                          бордовый</t>
  </si>
  <si>
    <t>Итого по позиции Бразильяна "Виктория"</t>
  </si>
  <si>
    <t>Трусы женские Макси Стандарт                    молочный</t>
  </si>
  <si>
    <t>Мел</t>
  </si>
  <si>
    <t xml:space="preserve">Трусы женские Макси Стандарт                     Мелкий горох фон темно-синий                      </t>
  </si>
  <si>
    <t xml:space="preserve">Трусы женские Слипы Мелкий горох фон темно-синий
</t>
  </si>
  <si>
    <t>Трусы женские Макси Милана                              Кофе с молоком</t>
  </si>
  <si>
    <t xml:space="preserve">Трусы женские Макси Милана                             Черный                      </t>
  </si>
  <si>
    <t>ИТОГО по позиции МАКСИ Милана</t>
  </si>
  <si>
    <t>МАКСИ Милана с эластичной резинкой-сеткой  25мм</t>
  </si>
  <si>
    <t>Трусы женские Макси Стандарт                        Горох фон серый</t>
  </si>
  <si>
    <t>Трусы женские Макси Стандарт                  "Цветы фон пудра"</t>
  </si>
  <si>
    <t>Трусы женские Бразильяна "Виктория" (Марго)</t>
  </si>
  <si>
    <t xml:space="preserve">Трусы женские Бразильяна "Виктория" </t>
  </si>
  <si>
    <t>Трусы женские Макси Стандарт                          "Розы фон серый"</t>
  </si>
  <si>
    <t xml:space="preserve">Трусы женские Слипы Розы фон серый
</t>
  </si>
  <si>
    <t xml:space="preserve">Трусы женские Слипы  Цветы фон коралл
</t>
  </si>
  <si>
    <t xml:space="preserve">Трусы женские Макси Стандарт                         Цветы фон коралл               </t>
  </si>
  <si>
    <t>Трусы женские Макси Стандарт                        Одуванчики фон синий</t>
  </si>
  <si>
    <t>Трусы женские Макси Стандарт                    Зонтики фон белый</t>
  </si>
  <si>
    <t>Женский ассортимент. Наличие товара на складе 26.05.2025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</si>
</sst>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36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i/>
      <sz val="22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2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rgb="FFFF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5" xfId="0" applyFont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2" fillId="4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3" fillId="0" borderId="6" xfId="0" applyNumberFormat="1" applyFont="1" applyBorder="1"/>
    <xf numFmtId="0" fontId="2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90" wrapText="1"/>
    </xf>
    <xf numFmtId="164" fontId="2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wrapText="1"/>
    </xf>
    <xf numFmtId="164" fontId="0" fillId="0" borderId="2" xfId="0" applyNumberFormat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/>
    <xf numFmtId="0" fontId="23" fillId="0" borderId="1" xfId="0" applyFont="1" applyBorder="1" applyAlignment="1">
      <alignment vertical="center" textRotation="90" wrapText="1"/>
    </xf>
    <xf numFmtId="0" fontId="0" fillId="0" borderId="1" xfId="0" applyBorder="1" applyAlignment="1">
      <alignment horizontal="center" wrapText="1"/>
    </xf>
    <xf numFmtId="164" fontId="20" fillId="0" borderId="6" xfId="0" applyNumberFormat="1" applyFon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textRotation="90" wrapText="1"/>
    </xf>
    <xf numFmtId="164" fontId="3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/>
    <xf numFmtId="0" fontId="25" fillId="0" borderId="4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0" fontId="33" fillId="3" borderId="2" xfId="0" applyFont="1" applyFill="1" applyBorder="1" applyAlignment="1">
      <alignment vertical="center" textRotation="90" wrapText="1"/>
    </xf>
    <xf numFmtId="164" fontId="0" fillId="0" borderId="42" xfId="0" applyNumberFormat="1" applyBorder="1" applyAlignment="1">
      <alignment horizontal="center" vertical="center"/>
    </xf>
    <xf numFmtId="0" fontId="31" fillId="0" borderId="0" xfId="0" applyFont="1" applyProtection="1">
      <protection locked="0"/>
    </xf>
    <xf numFmtId="0" fontId="0" fillId="0" borderId="8" xfId="0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3" fillId="3" borderId="7" xfId="0" applyFont="1" applyFill="1" applyBorder="1" applyProtection="1">
      <protection locked="0"/>
    </xf>
    <xf numFmtId="164" fontId="3" fillId="3" borderId="43" xfId="0" applyNumberFormat="1" applyFont="1" applyFill="1" applyBorder="1"/>
    <xf numFmtId="0" fontId="21" fillId="0" borderId="8" xfId="0" applyFont="1" applyBorder="1" applyAlignment="1">
      <alignment vertical="center" textRotation="90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164" fontId="0" fillId="0" borderId="42" xfId="0" applyNumberForma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vertical="center"/>
      <protection locked="0"/>
    </xf>
    <xf numFmtId="164" fontId="8" fillId="0" borderId="47" xfId="0" applyNumberFormat="1" applyFont="1" applyBorder="1" applyAlignment="1">
      <alignment vertical="center"/>
    </xf>
    <xf numFmtId="0" fontId="23" fillId="0" borderId="8" xfId="0" applyFont="1" applyBorder="1" applyAlignment="1">
      <alignment vertical="center" textRotation="90" wrapText="1"/>
    </xf>
    <xf numFmtId="164" fontId="0" fillId="0" borderId="8" xfId="0" applyNumberForma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8" fillId="3" borderId="10" xfId="0" applyFont="1" applyFill="1" applyBorder="1" applyAlignment="1" applyProtection="1">
      <alignment vertical="center"/>
      <protection locked="0"/>
    </xf>
    <xf numFmtId="164" fontId="18" fillId="3" borderId="47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wrapText="1"/>
    </xf>
    <xf numFmtId="0" fontId="31" fillId="0" borderId="8" xfId="0" applyFont="1" applyBorder="1" applyAlignment="1">
      <alignment vertical="center" wrapText="1"/>
    </xf>
    <xf numFmtId="0" fontId="3" fillId="0" borderId="7" xfId="0" applyFont="1" applyBorder="1" applyProtection="1">
      <protection locked="0"/>
    </xf>
    <xf numFmtId="164" fontId="3" fillId="0" borderId="43" xfId="0" applyNumberFormat="1" applyFont="1" applyBorder="1"/>
    <xf numFmtId="0" fontId="2" fillId="0" borderId="8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0" fontId="24" fillId="0" borderId="8" xfId="0" applyFont="1" applyBorder="1" applyAlignment="1" applyProtection="1">
      <alignment horizontal="center"/>
      <protection locked="0"/>
    </xf>
    <xf numFmtId="164" fontId="24" fillId="0" borderId="42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 textRotation="90" wrapText="1"/>
    </xf>
    <xf numFmtId="164" fontId="24" fillId="0" borderId="4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textRotation="90" wrapText="1"/>
    </xf>
    <xf numFmtId="164" fontId="24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wrapText="1"/>
    </xf>
    <xf numFmtId="0" fontId="32" fillId="3" borderId="8" xfId="0" applyFont="1" applyFill="1" applyBorder="1" applyAlignment="1">
      <alignment wrapText="1"/>
    </xf>
    <xf numFmtId="0" fontId="34" fillId="3" borderId="2" xfId="0" applyFont="1" applyFill="1" applyBorder="1" applyAlignment="1">
      <alignment vertical="center" textRotation="90" wrapText="1"/>
    </xf>
    <xf numFmtId="0" fontId="25" fillId="0" borderId="42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33" fillId="0" borderId="2" xfId="0" applyFont="1" applyBorder="1" applyAlignment="1">
      <alignment vertical="center" textRotation="90" wrapText="1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6" fillId="0" borderId="0" xfId="0" applyFont="1" applyAlignment="1">
      <alignment vertical="center" wrapText="1"/>
    </xf>
    <xf numFmtId="0" fontId="25" fillId="0" borderId="38" xfId="0" applyFont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164" fontId="8" fillId="0" borderId="6" xfId="0" applyNumberFormat="1" applyFont="1" applyBorder="1" applyAlignment="1">
      <alignment vertical="center"/>
    </xf>
    <xf numFmtId="0" fontId="18" fillId="0" borderId="52" xfId="0" applyFont="1" applyBorder="1" applyAlignment="1" applyProtection="1">
      <alignment horizontal="center" vertical="center" wrapText="1"/>
      <protection locked="0"/>
    </xf>
    <xf numFmtId="164" fontId="18" fillId="0" borderId="58" xfId="0" applyNumberFormat="1" applyFont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5" fillId="0" borderId="59" xfId="0" applyFont="1" applyBorder="1" applyAlignment="1">
      <alignment vertical="center"/>
    </xf>
    <xf numFmtId="0" fontId="0" fillId="0" borderId="1" xfId="0" applyBorder="1"/>
    <xf numFmtId="0" fontId="19" fillId="0" borderId="7" xfId="0" applyFont="1" applyBorder="1" applyAlignment="1">
      <alignment horizontal="center" vertical="center"/>
    </xf>
    <xf numFmtId="0" fontId="34" fillId="3" borderId="8" xfId="0" applyFont="1" applyFill="1" applyBorder="1" applyAlignment="1">
      <alignment vertical="center" textRotation="90" wrapText="1"/>
    </xf>
    <xf numFmtId="0" fontId="19" fillId="0" borderId="59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25" fillId="0" borderId="60" xfId="0" applyFont="1" applyBorder="1" applyAlignment="1">
      <alignment horizontal="center" vertical="center"/>
    </xf>
    <xf numFmtId="0" fontId="25" fillId="0" borderId="54" xfId="0" applyFont="1" applyBorder="1" applyAlignment="1">
      <alignment vertical="center"/>
    </xf>
    <xf numFmtId="164" fontId="24" fillId="0" borderId="8" xfId="0" applyNumberFormat="1" applyFont="1" applyBorder="1" applyAlignment="1">
      <alignment horizontal="center"/>
    </xf>
    <xf numFmtId="164" fontId="35" fillId="0" borderId="1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2" fillId="0" borderId="2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6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3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8" fillId="0" borderId="55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left" vertical="top"/>
      <protection locked="0"/>
    </xf>
    <xf numFmtId="0" fontId="0" fillId="3" borderId="2" xfId="0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8" fillId="0" borderId="57" xfId="0" applyFont="1" applyBorder="1" applyAlignment="1">
      <alignment horizontal="right" vertical="center" wrapText="1"/>
    </xf>
    <xf numFmtId="0" fontId="18" fillId="0" borderId="52" xfId="0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10" fillId="0" borderId="3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10" fillId="0" borderId="39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64" fontId="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29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2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9" fillId="0" borderId="39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41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46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5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right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45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5" fillId="0" borderId="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eg"/><Relationship Id="rId61" Type="http://schemas.openxmlformats.org/officeDocument/2006/relationships/image" Target="../media/image61.jp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pn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e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eg"/><Relationship Id="rId71" Type="http://schemas.openxmlformats.org/officeDocument/2006/relationships/image" Target="../media/image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</xdr:row>
      <xdr:rowOff>28575</xdr:rowOff>
    </xdr:from>
    <xdr:to>
      <xdr:col>9</xdr:col>
      <xdr:colOff>200025</xdr:colOff>
      <xdr:row>4</xdr:row>
      <xdr:rowOff>212146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825" y="542925"/>
          <a:ext cx="2286000" cy="1078921"/>
        </a:xfrm>
        <a:prstGeom prst="rect">
          <a:avLst/>
        </a:prstGeom>
      </xdr:spPr>
    </xdr:pic>
    <xdr:clientData/>
  </xdr:twoCellAnchor>
  <xdr:twoCellAnchor editAs="oneCell">
    <xdr:from>
      <xdr:col>3</xdr:col>
      <xdr:colOff>914399</xdr:colOff>
      <xdr:row>7</xdr:row>
      <xdr:rowOff>114301</xdr:rowOff>
    </xdr:from>
    <xdr:to>
      <xdr:col>3</xdr:col>
      <xdr:colOff>2286000</xdr:colOff>
      <xdr:row>13</xdr:row>
      <xdr:rowOff>188465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88A4770-C72D-4DB8-AF8D-C5BCAF9A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4" y="2600326"/>
          <a:ext cx="1371601" cy="15600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14</xdr:row>
      <xdr:rowOff>114299</xdr:rowOff>
    </xdr:from>
    <xdr:to>
      <xdr:col>3</xdr:col>
      <xdr:colOff>2286000</xdr:colOff>
      <xdr:row>20</xdr:row>
      <xdr:rowOff>54320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C12E509-6E7C-4EC9-A37F-289039E4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4333874"/>
          <a:ext cx="1333500" cy="1425921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752475</xdr:colOff>
      <xdr:row>21</xdr:row>
      <xdr:rowOff>85724</xdr:rowOff>
    </xdr:from>
    <xdr:to>
      <xdr:col>3</xdr:col>
      <xdr:colOff>2293216</xdr:colOff>
      <xdr:row>27</xdr:row>
      <xdr:rowOff>95249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975A6B8-650B-4103-A0A8-2DEEF2DD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6038849"/>
          <a:ext cx="1540741" cy="1495425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619124</xdr:colOff>
      <xdr:row>366</xdr:row>
      <xdr:rowOff>38097</xdr:rowOff>
    </xdr:from>
    <xdr:to>
      <xdr:col>3</xdr:col>
      <xdr:colOff>2190749</xdr:colOff>
      <xdr:row>371</xdr:row>
      <xdr:rowOff>219074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70611D6E-2423-4179-A83E-A62E80F2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799" y="112518822"/>
          <a:ext cx="1571625" cy="1419227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373</xdr:row>
      <xdr:rowOff>199876</xdr:rowOff>
    </xdr:from>
    <xdr:to>
      <xdr:col>3</xdr:col>
      <xdr:colOff>2122945</xdr:colOff>
      <xdr:row>379</xdr:row>
      <xdr:rowOff>97190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E0B1933-0B7A-4545-8DA4-316C36A1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134788126"/>
          <a:ext cx="1246645" cy="1383214"/>
        </a:xfrm>
        <a:prstGeom prst="rect">
          <a:avLst/>
        </a:prstGeom>
      </xdr:spPr>
    </xdr:pic>
    <xdr:clientData/>
  </xdr:twoCellAnchor>
  <xdr:twoCellAnchor editAs="oneCell">
    <xdr:from>
      <xdr:col>3</xdr:col>
      <xdr:colOff>981075</xdr:colOff>
      <xdr:row>380</xdr:row>
      <xdr:rowOff>180975</xdr:rowOff>
    </xdr:from>
    <xdr:to>
      <xdr:col>3</xdr:col>
      <xdr:colOff>2133600</xdr:colOff>
      <xdr:row>386</xdr:row>
      <xdr:rowOff>61640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35B9DD33-253C-4EEB-81E4-DC574D26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136502775"/>
          <a:ext cx="1152525" cy="1366565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531</xdr:row>
      <xdr:rowOff>47625</xdr:rowOff>
    </xdr:from>
    <xdr:to>
      <xdr:col>3</xdr:col>
      <xdr:colOff>2081312</xdr:colOff>
      <xdr:row>537</xdr:row>
      <xdr:rowOff>149034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CE340F6-80F5-4912-90A5-1087AFE9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97580050"/>
          <a:ext cx="1157387" cy="1244409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914401</xdr:colOff>
      <xdr:row>545</xdr:row>
      <xdr:rowOff>38100</xdr:rowOff>
    </xdr:from>
    <xdr:to>
      <xdr:col>3</xdr:col>
      <xdr:colOff>2015083</xdr:colOff>
      <xdr:row>551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27D21EA-731A-4AB4-AC44-99AFE0F96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6" y="300237525"/>
          <a:ext cx="1100682" cy="1257300"/>
        </a:xfrm>
        <a:prstGeom prst="rect">
          <a:avLst/>
        </a:prstGeom>
      </xdr:spPr>
    </xdr:pic>
    <xdr:clientData/>
  </xdr:twoCellAnchor>
  <xdr:twoCellAnchor editAs="oneCell">
    <xdr:from>
      <xdr:col>3</xdr:col>
      <xdr:colOff>922149</xdr:colOff>
      <xdr:row>538</xdr:row>
      <xdr:rowOff>66098</xdr:rowOff>
    </xdr:from>
    <xdr:to>
      <xdr:col>3</xdr:col>
      <xdr:colOff>2038350</xdr:colOff>
      <xdr:row>544</xdr:row>
      <xdr:rowOff>147166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4AFFF7B-2879-4762-85C0-7015738D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5824" y="298932023"/>
          <a:ext cx="1116201" cy="1224068"/>
        </a:xfrm>
        <a:prstGeom prst="rect">
          <a:avLst/>
        </a:prstGeom>
      </xdr:spPr>
    </xdr:pic>
    <xdr:clientData/>
  </xdr:twoCellAnchor>
  <xdr:twoCellAnchor editAs="oneCell">
    <xdr:from>
      <xdr:col>3</xdr:col>
      <xdr:colOff>825285</xdr:colOff>
      <xdr:row>552</xdr:row>
      <xdr:rowOff>38100</xdr:rowOff>
    </xdr:from>
    <xdr:to>
      <xdr:col>3</xdr:col>
      <xdr:colOff>2114236</xdr:colOff>
      <xdr:row>558</xdr:row>
      <xdr:rowOff>164347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8D02005-C637-44DD-834B-3D041BDA1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960" y="301571025"/>
          <a:ext cx="1288951" cy="1269247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685801</xdr:colOff>
      <xdr:row>35</xdr:row>
      <xdr:rowOff>57152</xdr:rowOff>
    </xdr:from>
    <xdr:to>
      <xdr:col>3</xdr:col>
      <xdr:colOff>2209800</xdr:colOff>
      <xdr:row>41</xdr:row>
      <xdr:rowOff>155848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560D7706-57B4-4444-AC66-59354A7D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6" y="9477377"/>
          <a:ext cx="1523999" cy="1584596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197</xdr:row>
      <xdr:rowOff>76199</xdr:rowOff>
    </xdr:from>
    <xdr:to>
      <xdr:col>3</xdr:col>
      <xdr:colOff>2489424</xdr:colOff>
      <xdr:row>203</xdr:row>
      <xdr:rowOff>285750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27937C6-C80C-147D-B5B5-BE9AC919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76625" y="49291874"/>
          <a:ext cx="1746474" cy="2324101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714374</xdr:colOff>
      <xdr:row>204</xdr:row>
      <xdr:rowOff>47625</xdr:rowOff>
    </xdr:from>
    <xdr:to>
      <xdr:col>3</xdr:col>
      <xdr:colOff>2503793</xdr:colOff>
      <xdr:row>210</xdr:row>
      <xdr:rowOff>314325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756DAE9-8A01-17FC-EAE2-BC68DE628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48049" y="51806475"/>
          <a:ext cx="1789419" cy="238125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695324</xdr:colOff>
      <xdr:row>211</xdr:row>
      <xdr:rowOff>38100</xdr:rowOff>
    </xdr:from>
    <xdr:to>
      <xdr:col>3</xdr:col>
      <xdr:colOff>2476500</xdr:colOff>
      <xdr:row>217</xdr:row>
      <xdr:rowOff>303441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3EA9DD16-124C-13DB-258B-EACC381A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28999" y="54340125"/>
          <a:ext cx="1781176" cy="2379891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167</xdr:row>
      <xdr:rowOff>114300</xdr:rowOff>
    </xdr:from>
    <xdr:to>
      <xdr:col>3</xdr:col>
      <xdr:colOff>2940021</xdr:colOff>
      <xdr:row>173</xdr:row>
      <xdr:rowOff>285201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23D37EDF-6B59-F695-7630-03C956C47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76575" y="65579625"/>
          <a:ext cx="2597121" cy="2456901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174</xdr:row>
      <xdr:rowOff>95249</xdr:rowOff>
    </xdr:from>
    <xdr:to>
      <xdr:col>3</xdr:col>
      <xdr:colOff>2895599</xdr:colOff>
      <xdr:row>180</xdr:row>
      <xdr:rowOff>247648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1FE79C02-741E-5BFB-85F8-6B037087B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90875" y="68103749"/>
          <a:ext cx="2438399" cy="24383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181</xdr:row>
      <xdr:rowOff>133350</xdr:rowOff>
    </xdr:from>
    <xdr:to>
      <xdr:col>3</xdr:col>
      <xdr:colOff>2828925</xdr:colOff>
      <xdr:row>187</xdr:row>
      <xdr:rowOff>296208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5CD2B406-1A12-4C60-6BDA-C1FAC951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05150" y="70685025"/>
          <a:ext cx="2457450" cy="2448858"/>
        </a:xfrm>
        <a:prstGeom prst="rect">
          <a:avLst/>
        </a:prstGeom>
      </xdr:spPr>
    </xdr:pic>
    <xdr:clientData/>
  </xdr:twoCellAnchor>
  <xdr:oneCellAnchor>
    <xdr:from>
      <xdr:col>3</xdr:col>
      <xdr:colOff>857250</xdr:colOff>
      <xdr:row>342</xdr:row>
      <xdr:rowOff>57150</xdr:rowOff>
    </xdr:from>
    <xdr:ext cx="1552575" cy="2070100"/>
    <xdr:pic>
      <xdr:nvPicPr>
        <xdr:cNvPr id="30" name="Рисунок 29">
          <a:extLst>
            <a:ext uri="{FF2B5EF4-FFF2-40B4-BE49-F238E27FC236}">
              <a16:creationId xmlns:a16="http://schemas.microsoft.com/office/drawing/2014/main" id="{5CB9B252-528F-4F37-BCCD-EF102202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8943675"/>
          <a:ext cx="1552575" cy="2070100"/>
        </a:xfrm>
        <a:prstGeom prst="rect">
          <a:avLst/>
        </a:prstGeom>
      </xdr:spPr>
    </xdr:pic>
    <xdr:clientData/>
  </xdr:oneCellAnchor>
  <xdr:oneCellAnchor>
    <xdr:from>
      <xdr:col>3</xdr:col>
      <xdr:colOff>895350</xdr:colOff>
      <xdr:row>287</xdr:row>
      <xdr:rowOff>28575</xdr:rowOff>
    </xdr:from>
    <xdr:ext cx="1343025" cy="1527562"/>
    <xdr:pic>
      <xdr:nvPicPr>
        <xdr:cNvPr id="34" name="Рисунок 33">
          <a:extLst>
            <a:ext uri="{FF2B5EF4-FFF2-40B4-BE49-F238E27FC236}">
              <a16:creationId xmlns:a16="http://schemas.microsoft.com/office/drawing/2014/main" id="{BCE92DB7-D9DA-49CC-BCB2-A99BE8B77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167268525"/>
          <a:ext cx="1343025" cy="1527562"/>
        </a:xfrm>
        <a:prstGeom prst="rect">
          <a:avLst/>
        </a:prstGeom>
      </xdr:spPr>
    </xdr:pic>
    <xdr:clientData/>
  </xdr:oneCellAnchor>
  <xdr:oneCellAnchor>
    <xdr:from>
      <xdr:col>3</xdr:col>
      <xdr:colOff>914400</xdr:colOff>
      <xdr:row>292</xdr:row>
      <xdr:rowOff>85725</xdr:rowOff>
    </xdr:from>
    <xdr:ext cx="1333500" cy="1425921"/>
    <xdr:pic>
      <xdr:nvPicPr>
        <xdr:cNvPr id="40" name="Рисунок 39">
          <a:extLst>
            <a:ext uri="{FF2B5EF4-FFF2-40B4-BE49-F238E27FC236}">
              <a16:creationId xmlns:a16="http://schemas.microsoft.com/office/drawing/2014/main" id="{641C7482-3CF4-4DC8-9729-8B2F7E17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165325425"/>
          <a:ext cx="1333500" cy="1425921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297</xdr:row>
      <xdr:rowOff>28575</xdr:rowOff>
    </xdr:from>
    <xdr:ext cx="1540741" cy="1495425"/>
    <xdr:pic>
      <xdr:nvPicPr>
        <xdr:cNvPr id="41" name="Рисунок 40">
          <a:extLst>
            <a:ext uri="{FF2B5EF4-FFF2-40B4-BE49-F238E27FC236}">
              <a16:creationId xmlns:a16="http://schemas.microsoft.com/office/drawing/2014/main" id="{2CD067E7-7FCE-4CB2-8C50-CEFA8278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68411525"/>
          <a:ext cx="1540741" cy="1495425"/>
        </a:xfrm>
        <a:prstGeom prst="rect">
          <a:avLst/>
        </a:prstGeom>
      </xdr:spPr>
    </xdr:pic>
    <xdr:clientData/>
  </xdr:oneCellAnchor>
  <xdr:oneCellAnchor>
    <xdr:from>
      <xdr:col>3</xdr:col>
      <xdr:colOff>904875</xdr:colOff>
      <xdr:row>302</xdr:row>
      <xdr:rowOff>47625</xdr:rowOff>
    </xdr:from>
    <xdr:ext cx="1485899" cy="1485899"/>
    <xdr:pic>
      <xdr:nvPicPr>
        <xdr:cNvPr id="46" name="Рисунок 45">
          <a:extLst>
            <a:ext uri="{FF2B5EF4-FFF2-40B4-BE49-F238E27FC236}">
              <a16:creationId xmlns:a16="http://schemas.microsoft.com/office/drawing/2014/main" id="{9439A605-38E3-4D16-B7A1-736AD84A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173145450"/>
          <a:ext cx="1485899" cy="1485899"/>
        </a:xfrm>
        <a:prstGeom prst="rect">
          <a:avLst/>
        </a:prstGeom>
      </xdr:spPr>
    </xdr:pic>
    <xdr:clientData/>
  </xdr:oneCellAnchor>
  <xdr:twoCellAnchor editAs="oneCell">
    <xdr:from>
      <xdr:col>3</xdr:col>
      <xdr:colOff>533400</xdr:colOff>
      <xdr:row>490</xdr:row>
      <xdr:rowOff>95250</xdr:rowOff>
    </xdr:from>
    <xdr:to>
      <xdr:col>3</xdr:col>
      <xdr:colOff>2752725</xdr:colOff>
      <xdr:row>496</xdr:row>
      <xdr:rowOff>183427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6406F338-5D0B-7FCA-428E-6EE5448A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245811675"/>
          <a:ext cx="2219325" cy="1574077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497</xdr:row>
      <xdr:rowOff>42890</xdr:rowOff>
    </xdr:from>
    <xdr:to>
      <xdr:col>3</xdr:col>
      <xdr:colOff>2752725</xdr:colOff>
      <xdr:row>503</xdr:row>
      <xdr:rowOff>209049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2A409A5-A4B3-19AA-301C-0D240E7C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247492865"/>
          <a:ext cx="2124075" cy="1652059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609601</xdr:colOff>
      <xdr:row>504</xdr:row>
      <xdr:rowOff>47625</xdr:rowOff>
    </xdr:from>
    <xdr:to>
      <xdr:col>3</xdr:col>
      <xdr:colOff>2800351</xdr:colOff>
      <xdr:row>510</xdr:row>
      <xdr:rowOff>172332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E5037785-5F41-68F2-3F9F-29E1BA579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6" y="249231150"/>
          <a:ext cx="2190750" cy="1610607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234</xdr:row>
      <xdr:rowOff>85725</xdr:rowOff>
    </xdr:from>
    <xdr:to>
      <xdr:col>3</xdr:col>
      <xdr:colOff>2694455</xdr:colOff>
      <xdr:row>240</xdr:row>
      <xdr:rowOff>285750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86436FEB-0F02-A99E-75F7-EB3A6D879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81210150"/>
          <a:ext cx="2437280" cy="24860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180974</xdr:colOff>
      <xdr:row>241</xdr:row>
      <xdr:rowOff>209550</xdr:rowOff>
    </xdr:from>
    <xdr:to>
      <xdr:col>3</xdr:col>
      <xdr:colOff>2902403</xdr:colOff>
      <xdr:row>247</xdr:row>
      <xdr:rowOff>114300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FD231D06-04F9-4526-94A7-DAD4A6F6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49" y="84000975"/>
          <a:ext cx="2721429" cy="219075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257174</xdr:colOff>
      <xdr:row>271</xdr:row>
      <xdr:rowOff>154685</xdr:rowOff>
    </xdr:from>
    <xdr:to>
      <xdr:col>3</xdr:col>
      <xdr:colOff>3009900</xdr:colOff>
      <xdr:row>277</xdr:row>
      <xdr:rowOff>180975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BB277023-E3AD-0B7C-D912-CD0B13BDC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49" y="95604710"/>
          <a:ext cx="2752726" cy="2312290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278</xdr:row>
      <xdr:rowOff>171450</xdr:rowOff>
    </xdr:from>
    <xdr:to>
      <xdr:col>3</xdr:col>
      <xdr:colOff>2902322</xdr:colOff>
      <xdr:row>284</xdr:row>
      <xdr:rowOff>190500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E5BB3F17-0043-5F63-04CC-AB9ACB47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4" y="98288475"/>
          <a:ext cx="2711823" cy="2305050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335</xdr:row>
      <xdr:rowOff>123825</xdr:rowOff>
    </xdr:from>
    <xdr:to>
      <xdr:col>3</xdr:col>
      <xdr:colOff>2466737</xdr:colOff>
      <xdr:row>341</xdr:row>
      <xdr:rowOff>209304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6C4F090C-86D5-CC21-97EB-C659DDFB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65534975"/>
          <a:ext cx="1904762" cy="1971429"/>
        </a:xfrm>
        <a:prstGeom prst="rect">
          <a:avLst/>
        </a:prstGeom>
      </xdr:spPr>
    </xdr:pic>
    <xdr:clientData/>
  </xdr:twoCellAnchor>
  <xdr:twoCellAnchor editAs="oneCell">
    <xdr:from>
      <xdr:col>3</xdr:col>
      <xdr:colOff>514349</xdr:colOff>
      <xdr:row>349</xdr:row>
      <xdr:rowOff>171450</xdr:rowOff>
    </xdr:from>
    <xdr:to>
      <xdr:col>3</xdr:col>
      <xdr:colOff>2553214</xdr:colOff>
      <xdr:row>355</xdr:row>
      <xdr:rowOff>171450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2BC73261-EE91-F871-6834-6428388E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4" y="169983150"/>
          <a:ext cx="2038865" cy="18859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225</xdr:row>
      <xdr:rowOff>53404</xdr:rowOff>
    </xdr:from>
    <xdr:to>
      <xdr:col>3</xdr:col>
      <xdr:colOff>2960845</xdr:colOff>
      <xdr:row>231</xdr:row>
      <xdr:rowOff>285434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D6BCEE7-B4B9-2150-64B7-0E14A0C9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84597304"/>
          <a:ext cx="2646520" cy="234658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328</xdr:row>
      <xdr:rowOff>85724</xdr:rowOff>
    </xdr:from>
    <xdr:to>
      <xdr:col>3</xdr:col>
      <xdr:colOff>1707624</xdr:colOff>
      <xdr:row>334</xdr:row>
      <xdr:rowOff>200025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ABF2BF0-C77A-7E13-662E-44F7113A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49" y="116528849"/>
          <a:ext cx="1602850" cy="2000251"/>
        </a:xfrm>
        <a:prstGeom prst="rect">
          <a:avLst/>
        </a:prstGeom>
      </xdr:spPr>
    </xdr:pic>
    <xdr:clientData/>
  </xdr:twoCellAnchor>
  <xdr:twoCellAnchor editAs="oneCell">
    <xdr:from>
      <xdr:col>3</xdr:col>
      <xdr:colOff>1702574</xdr:colOff>
      <xdr:row>328</xdr:row>
      <xdr:rowOff>73799</xdr:rowOff>
    </xdr:from>
    <xdr:to>
      <xdr:col>3</xdr:col>
      <xdr:colOff>3067050</xdr:colOff>
      <xdr:row>334</xdr:row>
      <xdr:rowOff>214299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CF72DA0-90CB-27D9-7512-572FCFF0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6249" y="116516924"/>
          <a:ext cx="1364476" cy="20264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571499</xdr:colOff>
      <xdr:row>314</xdr:row>
      <xdr:rowOff>47625</xdr:rowOff>
    </xdr:from>
    <xdr:to>
      <xdr:col>3</xdr:col>
      <xdr:colOff>2619375</xdr:colOff>
      <xdr:row>320</xdr:row>
      <xdr:rowOff>230237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B160BA43-BD01-70B9-638C-7867413A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4" y="112166400"/>
          <a:ext cx="2047876" cy="206856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321</xdr:row>
      <xdr:rowOff>28575</xdr:rowOff>
    </xdr:from>
    <xdr:to>
      <xdr:col>3</xdr:col>
      <xdr:colOff>2600325</xdr:colOff>
      <xdr:row>327</xdr:row>
      <xdr:rowOff>255984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3D0F96AE-6B8B-966A-6FD9-99C0AE641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114309525"/>
          <a:ext cx="2028825" cy="2113359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114</xdr:row>
      <xdr:rowOff>133350</xdr:rowOff>
    </xdr:from>
    <xdr:to>
      <xdr:col>3</xdr:col>
      <xdr:colOff>2694747</xdr:colOff>
      <xdr:row>120</xdr:row>
      <xdr:rowOff>95250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176B108-C995-0BC4-2AE1-E05A474AF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5718750"/>
          <a:ext cx="2266122" cy="144780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107</xdr:row>
      <xdr:rowOff>114300</xdr:rowOff>
    </xdr:from>
    <xdr:to>
      <xdr:col>3</xdr:col>
      <xdr:colOff>2686050</xdr:colOff>
      <xdr:row>113</xdr:row>
      <xdr:rowOff>128588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97A5124-49F0-AB04-ACAB-B19EAFCC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3985200"/>
          <a:ext cx="2143125" cy="1500188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457201</xdr:colOff>
      <xdr:row>100</xdr:row>
      <xdr:rowOff>47625</xdr:rowOff>
    </xdr:from>
    <xdr:to>
      <xdr:col>3</xdr:col>
      <xdr:colOff>2843212</xdr:colOff>
      <xdr:row>106</xdr:row>
      <xdr:rowOff>152399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0E5CE0A-5B8E-AED7-9512-12A14BA7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6" y="32204025"/>
          <a:ext cx="2386011" cy="1590674"/>
        </a:xfrm>
        <a:prstGeom prst="rect">
          <a:avLst/>
        </a:prstGeom>
      </xdr:spPr>
    </xdr:pic>
    <xdr:clientData/>
  </xdr:twoCellAnchor>
  <xdr:twoCellAnchor editAs="oneCell">
    <xdr:from>
      <xdr:col>3</xdr:col>
      <xdr:colOff>443231</xdr:colOff>
      <xdr:row>86</xdr:row>
      <xdr:rowOff>47625</xdr:rowOff>
    </xdr:from>
    <xdr:to>
      <xdr:col>3</xdr:col>
      <xdr:colOff>2807426</xdr:colOff>
      <xdr:row>92</xdr:row>
      <xdr:rowOff>142874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DDD210E1-7A19-7EB3-1022-EDC5A7C03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906" y="28775025"/>
          <a:ext cx="2364195" cy="158114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79</xdr:row>
      <xdr:rowOff>95249</xdr:rowOff>
    </xdr:from>
    <xdr:to>
      <xdr:col>3</xdr:col>
      <xdr:colOff>2799715</xdr:colOff>
      <xdr:row>85</xdr:row>
      <xdr:rowOff>161924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EC6D271-2315-9D4F-DBBD-83683461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7108149"/>
          <a:ext cx="2380615" cy="15525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72</xdr:row>
      <xdr:rowOff>28575</xdr:rowOff>
    </xdr:from>
    <xdr:to>
      <xdr:col>3</xdr:col>
      <xdr:colOff>2828520</xdr:colOff>
      <xdr:row>78</xdr:row>
      <xdr:rowOff>142875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A209206A-4EFA-F161-9808-BE8CE33B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5326975"/>
          <a:ext cx="2323695" cy="1600200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42</xdr:row>
      <xdr:rowOff>190500</xdr:rowOff>
    </xdr:from>
    <xdr:to>
      <xdr:col>3</xdr:col>
      <xdr:colOff>2625842</xdr:colOff>
      <xdr:row>48</xdr:row>
      <xdr:rowOff>190500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A739A2-789A-0220-7DFE-FA34267F2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17573625"/>
          <a:ext cx="2044817" cy="148590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49</xdr:row>
      <xdr:rowOff>76200</xdr:rowOff>
    </xdr:from>
    <xdr:to>
      <xdr:col>3</xdr:col>
      <xdr:colOff>2553906</xdr:colOff>
      <xdr:row>55</xdr:row>
      <xdr:rowOff>171450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85B7B5A-64C9-E350-6C5E-82948FD51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9192875"/>
          <a:ext cx="2001456" cy="158115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56</xdr:row>
      <xdr:rowOff>85725</xdr:rowOff>
    </xdr:from>
    <xdr:to>
      <xdr:col>3</xdr:col>
      <xdr:colOff>2628038</xdr:colOff>
      <xdr:row>62</xdr:row>
      <xdr:rowOff>142875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6AC90FD-0A58-0926-C3B1-2C753A2C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20935950"/>
          <a:ext cx="2094638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189</xdr:row>
      <xdr:rowOff>28574</xdr:rowOff>
    </xdr:from>
    <xdr:to>
      <xdr:col>3</xdr:col>
      <xdr:colOff>2853359</xdr:colOff>
      <xdr:row>194</xdr:row>
      <xdr:rowOff>19049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02C6C91-217B-F3BD-BA8C-D3466232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48415574"/>
          <a:ext cx="2472359" cy="189547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218</xdr:row>
      <xdr:rowOff>276224</xdr:rowOff>
    </xdr:from>
    <xdr:to>
      <xdr:col>3</xdr:col>
      <xdr:colOff>2823730</xdr:colOff>
      <xdr:row>223</xdr:row>
      <xdr:rowOff>333374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7968287-FF16-EC0D-E7B3-20FD42B6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807724"/>
          <a:ext cx="2480830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255</xdr:row>
      <xdr:rowOff>329374</xdr:rowOff>
    </xdr:from>
    <xdr:to>
      <xdr:col>3</xdr:col>
      <xdr:colOff>2952750</xdr:colOff>
      <xdr:row>261</xdr:row>
      <xdr:rowOff>38100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FD314313-80D2-8D8D-367A-14839EFBE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75786424"/>
          <a:ext cx="2695575" cy="1994726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657225</xdr:colOff>
      <xdr:row>307</xdr:row>
      <xdr:rowOff>57150</xdr:rowOff>
    </xdr:from>
    <xdr:to>
      <xdr:col>3</xdr:col>
      <xdr:colOff>2508330</xdr:colOff>
      <xdr:row>311</xdr:row>
      <xdr:rowOff>262223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94E8AE2C-3906-01B4-ECF0-D7697ABC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04346375"/>
          <a:ext cx="1851105" cy="1462373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466726</xdr:colOff>
      <xdr:row>389</xdr:row>
      <xdr:rowOff>19050</xdr:rowOff>
    </xdr:from>
    <xdr:to>
      <xdr:col>3</xdr:col>
      <xdr:colOff>2760441</xdr:colOff>
      <xdr:row>394</xdr:row>
      <xdr:rowOff>95250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6535BE45-9615-EB87-D506-A0FFC96A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130616325"/>
          <a:ext cx="2293715" cy="13144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447674</xdr:colOff>
      <xdr:row>396</xdr:row>
      <xdr:rowOff>212617</xdr:rowOff>
    </xdr:from>
    <xdr:to>
      <xdr:col>3</xdr:col>
      <xdr:colOff>2819399</xdr:colOff>
      <xdr:row>402</xdr:row>
      <xdr:rowOff>66674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63BF4D4-5E86-A3AF-376B-296C9517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49" y="132543442"/>
          <a:ext cx="2371725" cy="1339957"/>
        </a:xfrm>
        <a:prstGeom prst="rect">
          <a:avLst/>
        </a:prstGeom>
      </xdr:spPr>
    </xdr:pic>
    <xdr:clientData/>
  </xdr:twoCellAnchor>
  <xdr:twoCellAnchor editAs="oneCell">
    <xdr:from>
      <xdr:col>3</xdr:col>
      <xdr:colOff>410196</xdr:colOff>
      <xdr:row>403</xdr:row>
      <xdr:rowOff>123825</xdr:rowOff>
    </xdr:from>
    <xdr:to>
      <xdr:col>3</xdr:col>
      <xdr:colOff>2810589</xdr:colOff>
      <xdr:row>409</xdr:row>
      <xdr:rowOff>142874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179001F-A159-94AE-292E-BEF4159B0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871" y="134188200"/>
          <a:ext cx="2400393" cy="1504949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411</xdr:row>
      <xdr:rowOff>66544</xdr:rowOff>
    </xdr:from>
    <xdr:to>
      <xdr:col>3</xdr:col>
      <xdr:colOff>2938940</xdr:colOff>
      <xdr:row>416</xdr:row>
      <xdr:rowOff>38100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0D41447-99C7-0166-6CE7-72FFCC573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36169269"/>
          <a:ext cx="2729390" cy="149555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417</xdr:row>
      <xdr:rowOff>118366</xdr:rowOff>
    </xdr:from>
    <xdr:to>
      <xdr:col>3</xdr:col>
      <xdr:colOff>2926604</xdr:colOff>
      <xdr:row>423</xdr:row>
      <xdr:rowOff>114299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E3FA99A-62E3-CAA9-E52D-BB433C5B1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138049891"/>
          <a:ext cx="2793255" cy="1481833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433</xdr:row>
      <xdr:rowOff>58420</xdr:rowOff>
    </xdr:from>
    <xdr:to>
      <xdr:col>3</xdr:col>
      <xdr:colOff>2847975</xdr:colOff>
      <xdr:row>438</xdr:row>
      <xdr:rowOff>190500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3CD556CB-8612-C07B-E9D4-DD306AFA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41980920"/>
          <a:ext cx="2476500" cy="137033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439</xdr:row>
      <xdr:rowOff>152400</xdr:rowOff>
    </xdr:from>
    <xdr:to>
      <xdr:col>3</xdr:col>
      <xdr:colOff>2846250</xdr:colOff>
      <xdr:row>445</xdr:row>
      <xdr:rowOff>93450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53439AC5-3AFE-A888-A8EA-F2810658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143560800"/>
          <a:ext cx="2446200" cy="142695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453</xdr:row>
      <xdr:rowOff>152400</xdr:rowOff>
    </xdr:from>
    <xdr:to>
      <xdr:col>3</xdr:col>
      <xdr:colOff>2770050</xdr:colOff>
      <xdr:row>459</xdr:row>
      <xdr:rowOff>70980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82B3EA05-7B75-4A1A-9CC7-97555706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46780250"/>
          <a:ext cx="2217600" cy="1404480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460</xdr:row>
      <xdr:rowOff>133350</xdr:rowOff>
    </xdr:from>
    <xdr:to>
      <xdr:col>3</xdr:col>
      <xdr:colOff>2923872</xdr:colOff>
      <xdr:row>466</xdr:row>
      <xdr:rowOff>175903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F18AF8AF-F76E-41C7-FE8B-369D13B2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48494750"/>
          <a:ext cx="2533347" cy="1528453"/>
        </a:xfrm>
        <a:prstGeom prst="rect">
          <a:avLst/>
        </a:prstGeom>
      </xdr:spPr>
    </xdr:pic>
    <xdr:clientData/>
  </xdr:twoCellAnchor>
  <xdr:twoCellAnchor editAs="oneCell">
    <xdr:from>
      <xdr:col>3</xdr:col>
      <xdr:colOff>417040</xdr:colOff>
      <xdr:row>481</xdr:row>
      <xdr:rowOff>142875</xdr:rowOff>
    </xdr:from>
    <xdr:to>
      <xdr:col>3</xdr:col>
      <xdr:colOff>2795715</xdr:colOff>
      <xdr:row>487</xdr:row>
      <xdr:rowOff>123825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5E7A578-42C1-DE00-7D80-F62CFAFA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715" y="160639125"/>
          <a:ext cx="2378675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539210</xdr:colOff>
      <xdr:row>467</xdr:row>
      <xdr:rowOff>171450</xdr:rowOff>
    </xdr:from>
    <xdr:to>
      <xdr:col>3</xdr:col>
      <xdr:colOff>2795492</xdr:colOff>
      <xdr:row>473</xdr:row>
      <xdr:rowOff>57150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A351A52-50A3-A579-8C20-57BBA64B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885" y="150266400"/>
          <a:ext cx="2256282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443628</xdr:colOff>
      <xdr:row>446</xdr:row>
      <xdr:rowOff>28576</xdr:rowOff>
    </xdr:from>
    <xdr:to>
      <xdr:col>3</xdr:col>
      <xdr:colOff>2905126</xdr:colOff>
      <xdr:row>451</xdr:row>
      <xdr:rowOff>217282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B55128CC-113C-96CB-0A1C-5BE73B69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303" y="145170526"/>
          <a:ext cx="2461498" cy="142695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28</xdr:row>
      <xdr:rowOff>57150</xdr:rowOff>
    </xdr:from>
    <xdr:to>
      <xdr:col>3</xdr:col>
      <xdr:colOff>2928936</xdr:colOff>
      <xdr:row>34</xdr:row>
      <xdr:rowOff>238124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785FCFD8-81A9-118F-D788-05E7FB4C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3973175"/>
          <a:ext cx="2633661" cy="16668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522</xdr:row>
      <xdr:rowOff>152400</xdr:rowOff>
    </xdr:from>
    <xdr:to>
      <xdr:col>3</xdr:col>
      <xdr:colOff>1533526</xdr:colOff>
      <xdr:row>525</xdr:row>
      <xdr:rowOff>137541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4C24050D-D4B2-0DA6-2BBB-AF2BD41B9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1" y="227333175"/>
          <a:ext cx="1447800" cy="1042416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524</xdr:row>
      <xdr:rowOff>238125</xdr:rowOff>
    </xdr:from>
    <xdr:to>
      <xdr:col>3</xdr:col>
      <xdr:colOff>3123809</xdr:colOff>
      <xdr:row>528</xdr:row>
      <xdr:rowOff>295275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1F861ED4-55C1-3BA2-7EFD-CDD9A0E6C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28123750"/>
          <a:ext cx="2009384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359550</xdr:colOff>
      <xdr:row>514</xdr:row>
      <xdr:rowOff>85724</xdr:rowOff>
    </xdr:from>
    <xdr:to>
      <xdr:col>3</xdr:col>
      <xdr:colOff>2916419</xdr:colOff>
      <xdr:row>519</xdr:row>
      <xdr:rowOff>45224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61EC47FA-FE73-AFD6-2743-E87C235D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225" y="224199449"/>
          <a:ext cx="2556869" cy="172162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249</xdr:row>
      <xdr:rowOff>9524</xdr:rowOff>
    </xdr:from>
    <xdr:to>
      <xdr:col>3</xdr:col>
      <xdr:colOff>2912268</xdr:colOff>
      <xdr:row>253</xdr:row>
      <xdr:rowOff>333373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CA8B797-DE5C-B443-190F-66409CB7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73180574"/>
          <a:ext cx="2540792" cy="1847849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264</xdr:row>
      <xdr:rowOff>295275</xdr:rowOff>
    </xdr:from>
    <xdr:to>
      <xdr:col>3</xdr:col>
      <xdr:colOff>3006851</xdr:colOff>
      <xdr:row>270</xdr:row>
      <xdr:rowOff>85724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01B1C74-F67A-48DA-4FCE-C61AD09A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79409925"/>
          <a:ext cx="2616326" cy="2076449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151</xdr:row>
      <xdr:rowOff>123826</xdr:rowOff>
    </xdr:from>
    <xdr:to>
      <xdr:col>3</xdr:col>
      <xdr:colOff>2569771</xdr:colOff>
      <xdr:row>157</xdr:row>
      <xdr:rowOff>161926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B652EC5-E6F7-3A47-89B9-6F8D8A9D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40138351"/>
          <a:ext cx="1979221" cy="1524000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158</xdr:row>
      <xdr:rowOff>133350</xdr:rowOff>
    </xdr:from>
    <xdr:to>
      <xdr:col>3</xdr:col>
      <xdr:colOff>2561222</xdr:colOff>
      <xdr:row>164</xdr:row>
      <xdr:rowOff>152400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8297F02-4D62-5C53-671F-E30E86C6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41862375"/>
          <a:ext cx="1980197" cy="15049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121</xdr:row>
      <xdr:rowOff>42355</xdr:rowOff>
    </xdr:from>
    <xdr:to>
      <xdr:col>3</xdr:col>
      <xdr:colOff>2733675</xdr:colOff>
      <xdr:row>127</xdr:row>
      <xdr:rowOff>182436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2DDDF6-FE0D-1BA6-0443-5A9E67548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31617730"/>
          <a:ext cx="2247900" cy="1625981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93</xdr:row>
      <xdr:rowOff>19812</xdr:rowOff>
    </xdr:from>
    <xdr:to>
      <xdr:col>3</xdr:col>
      <xdr:colOff>2857500</xdr:colOff>
      <xdr:row>99</xdr:row>
      <xdr:rowOff>206121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E9D1432-D448-7E21-7733-22374D8FF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24737187"/>
          <a:ext cx="2533650" cy="1672209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356</xdr:row>
      <xdr:rowOff>38099</xdr:rowOff>
    </xdr:from>
    <xdr:to>
      <xdr:col>3</xdr:col>
      <xdr:colOff>2811210</xdr:colOff>
      <xdr:row>363</xdr:row>
      <xdr:rowOff>238125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7A225B8-9FF0-6956-73E2-32F54E99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06165649"/>
          <a:ext cx="2268285" cy="2400301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474</xdr:row>
      <xdr:rowOff>114299</xdr:rowOff>
    </xdr:from>
    <xdr:to>
      <xdr:col>3</xdr:col>
      <xdr:colOff>2881618</xdr:colOff>
      <xdr:row>480</xdr:row>
      <xdr:rowOff>92074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35D8748-E8D6-A53D-6A3A-B7FB38E3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40141324"/>
          <a:ext cx="2376793" cy="146367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426</xdr:row>
      <xdr:rowOff>85725</xdr:rowOff>
    </xdr:from>
    <xdr:to>
      <xdr:col>3</xdr:col>
      <xdr:colOff>2749261</xdr:colOff>
      <xdr:row>431</xdr:row>
      <xdr:rowOff>212725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99D262A-3CC1-BDAC-F2F4-20FE87B0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28473200"/>
          <a:ext cx="2196811" cy="13652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128</xdr:row>
      <xdr:rowOff>76200</xdr:rowOff>
    </xdr:from>
    <xdr:to>
      <xdr:col>3</xdr:col>
      <xdr:colOff>2708585</xdr:colOff>
      <xdr:row>134</xdr:row>
      <xdr:rowOff>134964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3B3F380-5E74-FDF2-5651-DE832D5C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33366075"/>
          <a:ext cx="2222810" cy="1544664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65</xdr:row>
      <xdr:rowOff>28575</xdr:rowOff>
    </xdr:from>
    <xdr:to>
      <xdr:col>3</xdr:col>
      <xdr:colOff>2745902</xdr:colOff>
      <xdr:row>71</xdr:row>
      <xdr:rowOff>190500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53D92CF-828D-BEDF-BFAC-348F9724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7887950"/>
          <a:ext cx="2212502" cy="164782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447674</xdr:colOff>
      <xdr:row>135</xdr:row>
      <xdr:rowOff>19050</xdr:rowOff>
    </xdr:from>
    <xdr:to>
      <xdr:col>3</xdr:col>
      <xdr:colOff>2743199</xdr:colOff>
      <xdr:row>141</xdr:row>
      <xdr:rowOff>219075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EA8203E-075A-3FE0-DD7B-E37487C5F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49" y="35023425"/>
          <a:ext cx="229552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142</xdr:row>
      <xdr:rowOff>76200</xdr:rowOff>
    </xdr:from>
    <xdr:to>
      <xdr:col>3</xdr:col>
      <xdr:colOff>2693612</xdr:colOff>
      <xdr:row>148</xdr:row>
      <xdr:rowOff>203200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29F99DBF-9697-4E6D-01C9-23542158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6795075"/>
          <a:ext cx="2179262" cy="161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90"/>
  <sheetViews>
    <sheetView tabSelected="1" zoomScaleNormal="100" workbookViewId="0">
      <selection activeCell="I149" sqref="I149"/>
    </sheetView>
  </sheetViews>
  <sheetFormatPr defaultRowHeight="15" outlineLevelCol="1" x14ac:dyDescent="0.25"/>
  <cols>
    <col min="1" max="1" width="6.85546875" style="21" customWidth="1"/>
    <col min="2" max="2" width="8.28515625" style="6" customWidth="1"/>
    <col min="3" max="3" width="25.85546875" style="13" customWidth="1"/>
    <col min="4" max="4" width="47.42578125" style="6" customWidth="1"/>
    <col min="5" max="5" width="24.140625" style="7" customWidth="1" outlineLevel="1"/>
    <col min="6" max="6" width="9.28515625" style="13" customWidth="1"/>
    <col min="7" max="7" width="13.42578125" style="6" customWidth="1"/>
    <col min="8" max="8" width="11" style="6" customWidth="1"/>
    <col min="9" max="9" width="14.140625" style="6" customWidth="1"/>
    <col min="10" max="10" width="17.42578125" style="6" customWidth="1"/>
    <col min="11" max="16384" width="9.140625" style="6"/>
  </cols>
  <sheetData>
    <row r="1" spans="1:14" ht="40.5" customHeight="1" x14ac:dyDescent="0.25">
      <c r="A1" s="239" t="s">
        <v>165</v>
      </c>
      <c r="B1" s="239"/>
      <c r="C1" s="239"/>
      <c r="D1" s="239"/>
      <c r="E1" s="239"/>
      <c r="F1" s="239"/>
      <c r="G1" s="239"/>
      <c r="H1" s="239"/>
      <c r="I1" s="239"/>
      <c r="J1"/>
      <c r="K1" s="109"/>
      <c r="L1" s="109">
        <v>135</v>
      </c>
    </row>
    <row r="2" spans="1:14" ht="24.75" customHeight="1" x14ac:dyDescent="0.25">
      <c r="A2" s="240" t="s">
        <v>126</v>
      </c>
      <c r="B2" s="240"/>
      <c r="C2" s="240"/>
      <c r="D2" s="240"/>
      <c r="E2" s="240"/>
      <c r="F2" s="72"/>
      <c r="G2"/>
      <c r="H2"/>
      <c r="I2"/>
      <c r="J2"/>
    </row>
    <row r="3" spans="1:14" ht="21.75" customHeight="1" x14ac:dyDescent="0.25">
      <c r="A3" s="240" t="s">
        <v>21</v>
      </c>
      <c r="B3" s="240"/>
      <c r="C3" s="240"/>
      <c r="D3" s="240"/>
      <c r="E3" s="240"/>
      <c r="F3" s="72"/>
      <c r="G3"/>
      <c r="H3"/>
      <c r="I3"/>
      <c r="J3"/>
    </row>
    <row r="4" spans="1:14" ht="24" customHeight="1" x14ac:dyDescent="0.25">
      <c r="A4" s="240" t="s">
        <v>22</v>
      </c>
      <c r="B4" s="240"/>
      <c r="C4" s="240"/>
      <c r="D4" s="240"/>
      <c r="E4" s="240"/>
      <c r="F4" s="73"/>
      <c r="G4"/>
      <c r="H4"/>
      <c r="I4"/>
      <c r="J4"/>
    </row>
    <row r="5" spans="1:14" ht="24" customHeight="1" x14ac:dyDescent="0.25">
      <c r="A5" s="240" t="s">
        <v>18</v>
      </c>
      <c r="B5" s="240"/>
      <c r="C5" s="240"/>
      <c r="D5" s="240"/>
      <c r="E5" s="240"/>
      <c r="F5" s="240"/>
      <c r="G5"/>
      <c r="H5"/>
      <c r="I5"/>
      <c r="J5"/>
    </row>
    <row r="6" spans="1:14" ht="60.75" thickBot="1" x14ac:dyDescent="0.3">
      <c r="A6" s="28" t="s">
        <v>6</v>
      </c>
      <c r="B6" s="29" t="s">
        <v>5</v>
      </c>
      <c r="C6" s="29" t="s">
        <v>28</v>
      </c>
      <c r="D6" s="29" t="s">
        <v>0</v>
      </c>
      <c r="E6" s="29" t="s">
        <v>27</v>
      </c>
      <c r="F6" s="29" t="s">
        <v>18</v>
      </c>
      <c r="G6" s="29" t="s">
        <v>20</v>
      </c>
      <c r="H6" s="29" t="s">
        <v>1</v>
      </c>
      <c r="I6" s="20" t="s">
        <v>19</v>
      </c>
      <c r="J6" s="29" t="s">
        <v>2</v>
      </c>
      <c r="K6" s="8"/>
      <c r="L6" s="8"/>
      <c r="M6" s="8"/>
      <c r="N6" s="8"/>
    </row>
    <row r="7" spans="1:14" ht="39.75" customHeight="1" thickBot="1" x14ac:dyDescent="0.3">
      <c r="A7" s="242" t="s">
        <v>112</v>
      </c>
      <c r="B7" s="242"/>
      <c r="C7" s="242"/>
      <c r="D7" s="242"/>
      <c r="E7" s="242"/>
      <c r="F7" s="242"/>
      <c r="G7" s="242"/>
      <c r="H7" s="242"/>
      <c r="I7" s="242"/>
      <c r="J7" s="243"/>
      <c r="K7" s="14"/>
      <c r="L7" s="14"/>
      <c r="M7" s="22"/>
      <c r="N7" s="14"/>
    </row>
    <row r="8" spans="1:14" ht="20.100000000000001" customHeight="1" thickBot="1" x14ac:dyDescent="0.3">
      <c r="A8" s="218" t="s">
        <v>7</v>
      </c>
      <c r="B8" s="215" t="s">
        <v>3</v>
      </c>
      <c r="C8" s="185" t="s">
        <v>50</v>
      </c>
      <c r="D8" s="215"/>
      <c r="E8" s="241" t="s">
        <v>85</v>
      </c>
      <c r="F8" s="104">
        <v>196</v>
      </c>
      <c r="G8" s="30">
        <v>46</v>
      </c>
      <c r="H8" s="31">
        <f>F8</f>
        <v>196</v>
      </c>
      <c r="I8" s="1"/>
      <c r="J8" s="32">
        <f t="shared" ref="J8:J13" si="0">H8*I8</f>
        <v>0</v>
      </c>
    </row>
    <row r="9" spans="1:14" ht="20.100000000000001" customHeight="1" thickBot="1" x14ac:dyDescent="0.3">
      <c r="A9" s="176"/>
      <c r="B9" s="179"/>
      <c r="C9" s="182"/>
      <c r="D9" s="179"/>
      <c r="E9" s="237"/>
      <c r="F9" s="33"/>
      <c r="G9" s="34">
        <v>48</v>
      </c>
      <c r="H9" s="31">
        <f>H8</f>
        <v>196</v>
      </c>
      <c r="I9" s="2"/>
      <c r="J9" s="35">
        <f t="shared" si="0"/>
        <v>0</v>
      </c>
    </row>
    <row r="10" spans="1:14" ht="20.100000000000001" customHeight="1" thickBot="1" x14ac:dyDescent="0.3">
      <c r="A10" s="176"/>
      <c r="B10" s="179"/>
      <c r="C10" s="182"/>
      <c r="D10" s="179"/>
      <c r="E10" s="237"/>
      <c r="F10" s="33"/>
      <c r="G10" s="34">
        <v>50</v>
      </c>
      <c r="H10" s="31">
        <f>H8</f>
        <v>196</v>
      </c>
      <c r="I10" s="2"/>
      <c r="J10" s="35">
        <f t="shared" si="0"/>
        <v>0</v>
      </c>
    </row>
    <row r="11" spans="1:14" ht="20.100000000000001" customHeight="1" thickBot="1" x14ac:dyDescent="0.3">
      <c r="A11" s="176"/>
      <c r="B11" s="179"/>
      <c r="C11" s="182"/>
      <c r="D11" s="179"/>
      <c r="E11" s="237"/>
      <c r="F11" s="33"/>
      <c r="G11" s="34">
        <v>52</v>
      </c>
      <c r="H11" s="31">
        <f>H8</f>
        <v>196</v>
      </c>
      <c r="I11" s="2"/>
      <c r="J11" s="35">
        <f t="shared" si="0"/>
        <v>0</v>
      </c>
    </row>
    <row r="12" spans="1:14" ht="20.100000000000001" customHeight="1" thickBot="1" x14ac:dyDescent="0.3">
      <c r="A12" s="176"/>
      <c r="B12" s="179"/>
      <c r="C12" s="182"/>
      <c r="D12" s="179"/>
      <c r="E12" s="237"/>
      <c r="F12" s="33"/>
      <c r="G12" s="34">
        <v>54</v>
      </c>
      <c r="H12" s="31">
        <f>H8</f>
        <v>196</v>
      </c>
      <c r="I12" s="2"/>
      <c r="J12" s="35">
        <f t="shared" si="0"/>
        <v>0</v>
      </c>
    </row>
    <row r="13" spans="1:14" ht="20.100000000000001" customHeight="1" x14ac:dyDescent="0.25">
      <c r="A13" s="176"/>
      <c r="B13" s="179"/>
      <c r="C13" s="182"/>
      <c r="D13" s="179"/>
      <c r="E13" s="237"/>
      <c r="F13" s="33"/>
      <c r="G13" s="34">
        <v>56</v>
      </c>
      <c r="H13" s="31">
        <f>H8</f>
        <v>196</v>
      </c>
      <c r="I13" s="2"/>
      <c r="J13" s="35">
        <f t="shared" si="0"/>
        <v>0</v>
      </c>
    </row>
    <row r="14" spans="1:14" ht="20.100000000000001" customHeight="1" thickBot="1" x14ac:dyDescent="0.3">
      <c r="A14" s="177"/>
      <c r="B14" s="180"/>
      <c r="C14" s="183"/>
      <c r="D14" s="180"/>
      <c r="E14" s="238"/>
      <c r="F14" s="184" t="s">
        <v>4</v>
      </c>
      <c r="G14" s="184"/>
      <c r="H14" s="184"/>
      <c r="I14" s="9">
        <f>SUM(I8:I13)</f>
        <v>0</v>
      </c>
      <c r="J14" s="36">
        <f>SUM(J8:J13)</f>
        <v>0</v>
      </c>
    </row>
    <row r="15" spans="1:14" ht="20.100000000000001" customHeight="1" x14ac:dyDescent="0.25">
      <c r="A15" s="175" t="s">
        <v>7</v>
      </c>
      <c r="B15" s="178" t="s">
        <v>3</v>
      </c>
      <c r="C15" s="181" t="s">
        <v>50</v>
      </c>
      <c r="D15" s="178"/>
      <c r="E15" s="236" t="s">
        <v>86</v>
      </c>
      <c r="F15" s="138"/>
      <c r="G15" s="80">
        <v>46</v>
      </c>
      <c r="H15" s="124">
        <f>H8</f>
        <v>196</v>
      </c>
      <c r="I15" s="81"/>
      <c r="J15" s="108">
        <f t="shared" ref="J15:J20" si="1">H15*I15</f>
        <v>0</v>
      </c>
    </row>
    <row r="16" spans="1:14" ht="20.100000000000001" customHeight="1" x14ac:dyDescent="0.25">
      <c r="A16" s="176"/>
      <c r="B16" s="179"/>
      <c r="C16" s="182"/>
      <c r="D16" s="179"/>
      <c r="E16" s="237"/>
      <c r="F16" s="37"/>
      <c r="G16" s="34">
        <v>48</v>
      </c>
      <c r="H16" s="124">
        <f>H8</f>
        <v>196</v>
      </c>
      <c r="I16" s="2"/>
      <c r="J16" s="35">
        <f t="shared" si="1"/>
        <v>0</v>
      </c>
    </row>
    <row r="17" spans="1:10" ht="20.100000000000001" customHeight="1" x14ac:dyDescent="0.25">
      <c r="A17" s="176"/>
      <c r="B17" s="179"/>
      <c r="C17" s="182"/>
      <c r="D17" s="179"/>
      <c r="E17" s="237"/>
      <c r="F17" s="37"/>
      <c r="G17" s="34">
        <v>50</v>
      </c>
      <c r="H17" s="124">
        <f>H8</f>
        <v>196</v>
      </c>
      <c r="I17" s="2"/>
      <c r="J17" s="35">
        <f t="shared" si="1"/>
        <v>0</v>
      </c>
    </row>
    <row r="18" spans="1:10" ht="20.100000000000001" customHeight="1" x14ac:dyDescent="0.25">
      <c r="A18" s="176"/>
      <c r="B18" s="179"/>
      <c r="C18" s="182"/>
      <c r="D18" s="179"/>
      <c r="E18" s="237"/>
      <c r="F18" s="37"/>
      <c r="G18" s="34">
        <v>52</v>
      </c>
      <c r="H18" s="124">
        <f>H8</f>
        <v>196</v>
      </c>
      <c r="I18" s="2"/>
      <c r="J18" s="35">
        <f t="shared" si="1"/>
        <v>0</v>
      </c>
    </row>
    <row r="19" spans="1:10" ht="20.100000000000001" customHeight="1" x14ac:dyDescent="0.25">
      <c r="A19" s="176"/>
      <c r="B19" s="179"/>
      <c r="C19" s="182"/>
      <c r="D19" s="179"/>
      <c r="E19" s="237"/>
      <c r="F19" s="37"/>
      <c r="G19" s="34">
        <v>54</v>
      </c>
      <c r="H19" s="124">
        <f>H8</f>
        <v>196</v>
      </c>
      <c r="I19" s="2"/>
      <c r="J19" s="35">
        <f t="shared" si="1"/>
        <v>0</v>
      </c>
    </row>
    <row r="20" spans="1:10" ht="20.100000000000001" customHeight="1" x14ac:dyDescent="0.25">
      <c r="A20" s="176"/>
      <c r="B20" s="179"/>
      <c r="C20" s="182"/>
      <c r="D20" s="179"/>
      <c r="E20" s="237"/>
      <c r="F20" s="37"/>
      <c r="G20" s="34">
        <v>56</v>
      </c>
      <c r="H20" s="124">
        <f>H8</f>
        <v>196</v>
      </c>
      <c r="I20" s="2"/>
      <c r="J20" s="35">
        <f t="shared" si="1"/>
        <v>0</v>
      </c>
    </row>
    <row r="21" spans="1:10" ht="20.100000000000001" customHeight="1" thickBot="1" x14ac:dyDescent="0.3">
      <c r="A21" s="177"/>
      <c r="B21" s="180"/>
      <c r="C21" s="183"/>
      <c r="D21" s="180"/>
      <c r="E21" s="238"/>
      <c r="F21" s="184" t="s">
        <v>4</v>
      </c>
      <c r="G21" s="184"/>
      <c r="H21" s="184"/>
      <c r="I21" s="9">
        <f>SUM(I15:I20)</f>
        <v>0</v>
      </c>
      <c r="J21" s="36">
        <f>SUM(J15:J20)</f>
        <v>0</v>
      </c>
    </row>
    <row r="22" spans="1:10" ht="20.100000000000001" customHeight="1" x14ac:dyDescent="0.25">
      <c r="A22" s="175" t="s">
        <v>7</v>
      </c>
      <c r="B22" s="178" t="s">
        <v>3</v>
      </c>
      <c r="C22" s="181" t="s">
        <v>50</v>
      </c>
      <c r="D22" s="178"/>
      <c r="E22" s="236" t="s">
        <v>87</v>
      </c>
      <c r="F22" s="138"/>
      <c r="G22" s="80">
        <v>46</v>
      </c>
      <c r="H22" s="124">
        <f>H8</f>
        <v>196</v>
      </c>
      <c r="I22" s="81"/>
      <c r="J22" s="108">
        <f t="shared" ref="J22:J27" si="2">H22*I22</f>
        <v>0</v>
      </c>
    </row>
    <row r="23" spans="1:10" ht="20.100000000000001" customHeight="1" x14ac:dyDescent="0.25">
      <c r="A23" s="176"/>
      <c r="B23" s="179"/>
      <c r="C23" s="182"/>
      <c r="D23" s="179"/>
      <c r="E23" s="237"/>
      <c r="F23" s="37"/>
      <c r="G23" s="34">
        <v>48</v>
      </c>
      <c r="H23" s="124">
        <f>H8</f>
        <v>196</v>
      </c>
      <c r="I23" s="2"/>
      <c r="J23" s="35">
        <f t="shared" si="2"/>
        <v>0</v>
      </c>
    </row>
    <row r="24" spans="1:10" ht="20.100000000000001" customHeight="1" x14ac:dyDescent="0.25">
      <c r="A24" s="176"/>
      <c r="B24" s="179"/>
      <c r="C24" s="182"/>
      <c r="D24" s="179"/>
      <c r="E24" s="237"/>
      <c r="F24" s="37"/>
      <c r="G24" s="34">
        <v>50</v>
      </c>
      <c r="H24" s="124">
        <f>H8</f>
        <v>196</v>
      </c>
      <c r="I24" s="2"/>
      <c r="J24" s="35">
        <f t="shared" si="2"/>
        <v>0</v>
      </c>
    </row>
    <row r="25" spans="1:10" ht="20.100000000000001" customHeight="1" x14ac:dyDescent="0.25">
      <c r="A25" s="176"/>
      <c r="B25" s="179"/>
      <c r="C25" s="182"/>
      <c r="D25" s="179"/>
      <c r="E25" s="237"/>
      <c r="F25" s="37"/>
      <c r="G25" s="34">
        <v>52</v>
      </c>
      <c r="H25" s="124">
        <f>H8</f>
        <v>196</v>
      </c>
      <c r="I25" s="2"/>
      <c r="J25" s="35">
        <f t="shared" si="2"/>
        <v>0</v>
      </c>
    </row>
    <row r="26" spans="1:10" ht="20.100000000000001" customHeight="1" x14ac:dyDescent="0.25">
      <c r="A26" s="176"/>
      <c r="B26" s="179"/>
      <c r="C26" s="182"/>
      <c r="D26" s="179"/>
      <c r="E26" s="237"/>
      <c r="F26" s="37"/>
      <c r="G26" s="34">
        <v>54</v>
      </c>
      <c r="H26" s="124">
        <f>H8</f>
        <v>196</v>
      </c>
      <c r="I26" s="2"/>
      <c r="J26" s="35">
        <f t="shared" si="2"/>
        <v>0</v>
      </c>
    </row>
    <row r="27" spans="1:10" ht="20.100000000000001" customHeight="1" x14ac:dyDescent="0.25">
      <c r="A27" s="176"/>
      <c r="B27" s="179"/>
      <c r="C27" s="182"/>
      <c r="D27" s="179"/>
      <c r="E27" s="237"/>
      <c r="F27" s="37"/>
      <c r="G27" s="34">
        <v>56</v>
      </c>
      <c r="H27" s="124">
        <f>H8</f>
        <v>196</v>
      </c>
      <c r="I27" s="2"/>
      <c r="J27" s="35">
        <f t="shared" si="2"/>
        <v>0</v>
      </c>
    </row>
    <row r="28" spans="1:10" ht="20.100000000000001" customHeight="1" thickBot="1" x14ac:dyDescent="0.3">
      <c r="A28" s="177"/>
      <c r="B28" s="180"/>
      <c r="C28" s="183"/>
      <c r="D28" s="180"/>
      <c r="E28" s="238"/>
      <c r="F28" s="184" t="s">
        <v>4</v>
      </c>
      <c r="G28" s="184"/>
      <c r="H28" s="184"/>
      <c r="I28" s="9">
        <f>SUM(I22:I27)</f>
        <v>0</v>
      </c>
      <c r="J28" s="36">
        <f>SUM(J22:J27)</f>
        <v>0</v>
      </c>
    </row>
    <row r="29" spans="1:10" ht="20.100000000000001" customHeight="1" x14ac:dyDescent="0.25">
      <c r="A29" s="175" t="s">
        <v>7</v>
      </c>
      <c r="B29" s="178" t="s">
        <v>3</v>
      </c>
      <c r="C29" s="181" t="s">
        <v>50</v>
      </c>
      <c r="D29" s="178"/>
      <c r="E29" s="236" t="s">
        <v>147</v>
      </c>
      <c r="F29" s="138"/>
      <c r="G29" s="80" t="s">
        <v>16</v>
      </c>
      <c r="H29" s="124">
        <f>H8</f>
        <v>196</v>
      </c>
      <c r="I29" s="81"/>
      <c r="J29" s="108">
        <f t="shared" ref="J29:J34" si="3">H29*I29</f>
        <v>0</v>
      </c>
    </row>
    <row r="30" spans="1:10" ht="20.100000000000001" customHeight="1" x14ac:dyDescent="0.25">
      <c r="A30" s="176"/>
      <c r="B30" s="179"/>
      <c r="C30" s="182"/>
      <c r="D30" s="179"/>
      <c r="E30" s="237"/>
      <c r="F30" s="37"/>
      <c r="G30" s="34" t="s">
        <v>16</v>
      </c>
      <c r="H30" s="124">
        <f>H8</f>
        <v>196</v>
      </c>
      <c r="I30" s="2"/>
      <c r="J30" s="35">
        <f t="shared" si="3"/>
        <v>0</v>
      </c>
    </row>
    <row r="31" spans="1:10" ht="20.100000000000001" customHeight="1" x14ac:dyDescent="0.25">
      <c r="A31" s="176"/>
      <c r="B31" s="179"/>
      <c r="C31" s="182"/>
      <c r="D31" s="179"/>
      <c r="E31" s="237"/>
      <c r="F31" s="37"/>
      <c r="G31" s="34">
        <v>50</v>
      </c>
      <c r="H31" s="124">
        <f>H8</f>
        <v>196</v>
      </c>
      <c r="I31" s="2"/>
      <c r="J31" s="35">
        <f t="shared" si="3"/>
        <v>0</v>
      </c>
    </row>
    <row r="32" spans="1:10" ht="20.100000000000001" customHeight="1" x14ac:dyDescent="0.25">
      <c r="A32" s="176"/>
      <c r="B32" s="179"/>
      <c r="C32" s="182"/>
      <c r="D32" s="179"/>
      <c r="E32" s="237"/>
      <c r="F32" s="37"/>
      <c r="G32" s="34">
        <v>52</v>
      </c>
      <c r="H32" s="124">
        <f>H8</f>
        <v>196</v>
      </c>
      <c r="I32" s="2"/>
      <c r="J32" s="35">
        <f t="shared" si="3"/>
        <v>0</v>
      </c>
    </row>
    <row r="33" spans="1:10" ht="20.100000000000001" customHeight="1" x14ac:dyDescent="0.25">
      <c r="A33" s="176"/>
      <c r="B33" s="179"/>
      <c r="C33" s="182"/>
      <c r="D33" s="179"/>
      <c r="E33" s="237"/>
      <c r="F33" s="37"/>
      <c r="G33" s="34" t="s">
        <v>16</v>
      </c>
      <c r="H33" s="124">
        <f>H8</f>
        <v>196</v>
      </c>
      <c r="I33" s="2"/>
      <c r="J33" s="35">
        <f t="shared" si="3"/>
        <v>0</v>
      </c>
    </row>
    <row r="34" spans="1:10" ht="20.100000000000001" customHeight="1" x14ac:dyDescent="0.25">
      <c r="A34" s="176"/>
      <c r="B34" s="179"/>
      <c r="C34" s="182"/>
      <c r="D34" s="179"/>
      <c r="E34" s="237"/>
      <c r="F34" s="37"/>
      <c r="G34" s="34" t="s">
        <v>16</v>
      </c>
      <c r="H34" s="124">
        <f>H8</f>
        <v>196</v>
      </c>
      <c r="I34" s="2"/>
      <c r="J34" s="35">
        <f t="shared" si="3"/>
        <v>0</v>
      </c>
    </row>
    <row r="35" spans="1:10" ht="20.100000000000001" customHeight="1" thickBot="1" x14ac:dyDescent="0.3">
      <c r="A35" s="177"/>
      <c r="B35" s="180"/>
      <c r="C35" s="183"/>
      <c r="D35" s="180"/>
      <c r="E35" s="238"/>
      <c r="F35" s="184" t="s">
        <v>4</v>
      </c>
      <c r="G35" s="184"/>
      <c r="H35" s="184"/>
      <c r="I35" s="9">
        <f>SUM(I29:I34)</f>
        <v>0</v>
      </c>
      <c r="J35" s="36">
        <f>SUM(J29:J34)</f>
        <v>0</v>
      </c>
    </row>
    <row r="36" spans="1:10" ht="20.100000000000001" customHeight="1" x14ac:dyDescent="0.25">
      <c r="A36" s="175" t="s">
        <v>7</v>
      </c>
      <c r="B36" s="178" t="s">
        <v>3</v>
      </c>
      <c r="C36" s="181" t="s">
        <v>50</v>
      </c>
      <c r="D36" s="178"/>
      <c r="E36" s="181" t="s">
        <v>88</v>
      </c>
      <c r="F36" s="136"/>
      <c r="G36" s="80">
        <v>46</v>
      </c>
      <c r="H36" s="124">
        <f>H8</f>
        <v>196</v>
      </c>
      <c r="I36" s="81"/>
      <c r="J36" s="137">
        <f>H36*I36</f>
        <v>0</v>
      </c>
    </row>
    <row r="37" spans="1:10" ht="20.100000000000001" customHeight="1" x14ac:dyDescent="0.25">
      <c r="A37" s="176"/>
      <c r="B37" s="179"/>
      <c r="C37" s="182"/>
      <c r="D37" s="179"/>
      <c r="E37" s="182"/>
      <c r="F37" s="39"/>
      <c r="G37" s="34">
        <v>48</v>
      </c>
      <c r="H37" s="124">
        <f>H8</f>
        <v>196</v>
      </c>
      <c r="I37" s="2"/>
      <c r="J37" s="40">
        <f>H37*I37</f>
        <v>0</v>
      </c>
    </row>
    <row r="38" spans="1:10" ht="20.100000000000001" customHeight="1" x14ac:dyDescent="0.25">
      <c r="A38" s="176"/>
      <c r="B38" s="179"/>
      <c r="C38" s="182"/>
      <c r="D38" s="179"/>
      <c r="E38" s="182"/>
      <c r="F38" s="39"/>
      <c r="G38" s="34">
        <v>50</v>
      </c>
      <c r="H38" s="124">
        <f>H8</f>
        <v>196</v>
      </c>
      <c r="I38" s="2"/>
      <c r="J38" s="40">
        <f t="shared" ref="J38:J41" si="4">H38*I38</f>
        <v>0</v>
      </c>
    </row>
    <row r="39" spans="1:10" ht="20.100000000000001" customHeight="1" x14ac:dyDescent="0.25">
      <c r="A39" s="176"/>
      <c r="B39" s="179"/>
      <c r="C39" s="182"/>
      <c r="D39" s="179"/>
      <c r="E39" s="182"/>
      <c r="F39" s="39"/>
      <c r="G39" s="34">
        <v>52</v>
      </c>
      <c r="H39" s="124">
        <f>H8</f>
        <v>196</v>
      </c>
      <c r="I39" s="2"/>
      <c r="J39" s="40">
        <f t="shared" si="4"/>
        <v>0</v>
      </c>
    </row>
    <row r="40" spans="1:10" ht="20.100000000000001" customHeight="1" x14ac:dyDescent="0.25">
      <c r="A40" s="176"/>
      <c r="B40" s="179"/>
      <c r="C40" s="182"/>
      <c r="D40" s="179"/>
      <c r="E40" s="182"/>
      <c r="F40" s="39"/>
      <c r="G40" s="34">
        <v>54</v>
      </c>
      <c r="H40" s="124">
        <f>H8</f>
        <v>196</v>
      </c>
      <c r="I40" s="2"/>
      <c r="J40" s="40">
        <f t="shared" si="4"/>
        <v>0</v>
      </c>
    </row>
    <row r="41" spans="1:10" ht="20.100000000000001" customHeight="1" x14ac:dyDescent="0.25">
      <c r="A41" s="176"/>
      <c r="B41" s="179"/>
      <c r="C41" s="182"/>
      <c r="D41" s="179"/>
      <c r="E41" s="182"/>
      <c r="F41" s="39"/>
      <c r="G41" s="34">
        <v>56</v>
      </c>
      <c r="H41" s="124">
        <f>H8</f>
        <v>196</v>
      </c>
      <c r="I41" s="2"/>
      <c r="J41" s="40">
        <f t="shared" si="4"/>
        <v>0</v>
      </c>
    </row>
    <row r="42" spans="1:10" ht="20.100000000000001" customHeight="1" thickBot="1" x14ac:dyDescent="0.3">
      <c r="A42" s="219"/>
      <c r="B42" s="216"/>
      <c r="C42" s="217"/>
      <c r="D42" s="216"/>
      <c r="E42" s="217"/>
      <c r="F42" s="141"/>
      <c r="G42" s="220" t="s">
        <v>4</v>
      </c>
      <c r="H42" s="220"/>
      <c r="I42" s="130">
        <f>SUM(I36:I41)</f>
        <v>0</v>
      </c>
      <c r="J42" s="131">
        <f>SUM(J36:J41)</f>
        <v>0</v>
      </c>
    </row>
    <row r="43" spans="1:10" ht="20.100000000000001" customHeight="1" thickBot="1" x14ac:dyDescent="0.3">
      <c r="A43" s="218" t="s">
        <v>7</v>
      </c>
      <c r="B43" s="215" t="s">
        <v>3</v>
      </c>
      <c r="C43" s="185" t="s">
        <v>50</v>
      </c>
      <c r="D43" s="215"/>
      <c r="E43" s="185" t="s">
        <v>89</v>
      </c>
      <c r="F43" s="139"/>
      <c r="G43" s="30">
        <v>46</v>
      </c>
      <c r="H43" s="31">
        <f>H8</f>
        <v>196</v>
      </c>
      <c r="I43" s="1"/>
      <c r="J43" s="140">
        <f>H43*I43</f>
        <v>0</v>
      </c>
    </row>
    <row r="44" spans="1:10" ht="20.100000000000001" customHeight="1" thickBot="1" x14ac:dyDescent="0.3">
      <c r="A44" s="176"/>
      <c r="B44" s="179"/>
      <c r="C44" s="182"/>
      <c r="D44" s="179"/>
      <c r="E44" s="182"/>
      <c r="F44" s="39"/>
      <c r="G44" s="34">
        <v>48</v>
      </c>
      <c r="H44" s="31">
        <f>H8</f>
        <v>196</v>
      </c>
      <c r="I44" s="2"/>
      <c r="J44" s="40">
        <f>H44*I44</f>
        <v>0</v>
      </c>
    </row>
    <row r="45" spans="1:10" ht="20.100000000000001" customHeight="1" thickBot="1" x14ac:dyDescent="0.3">
      <c r="A45" s="176"/>
      <c r="B45" s="179"/>
      <c r="C45" s="182"/>
      <c r="D45" s="179"/>
      <c r="E45" s="182"/>
      <c r="F45" s="39"/>
      <c r="G45" s="34">
        <v>50</v>
      </c>
      <c r="H45" s="31">
        <f>H8</f>
        <v>196</v>
      </c>
      <c r="I45" s="2"/>
      <c r="J45" s="40">
        <f t="shared" ref="J45:J48" si="5">H45*I45</f>
        <v>0</v>
      </c>
    </row>
    <row r="46" spans="1:10" ht="20.100000000000001" customHeight="1" thickBot="1" x14ac:dyDescent="0.3">
      <c r="A46" s="176"/>
      <c r="B46" s="179"/>
      <c r="C46" s="182"/>
      <c r="D46" s="179"/>
      <c r="E46" s="182"/>
      <c r="F46" s="39"/>
      <c r="G46" s="34">
        <v>52</v>
      </c>
      <c r="H46" s="31">
        <f>H8</f>
        <v>196</v>
      </c>
      <c r="I46" s="2"/>
      <c r="J46" s="40">
        <f t="shared" si="5"/>
        <v>0</v>
      </c>
    </row>
    <row r="47" spans="1:10" ht="20.100000000000001" customHeight="1" thickBot="1" x14ac:dyDescent="0.3">
      <c r="A47" s="176"/>
      <c r="B47" s="179"/>
      <c r="C47" s="182"/>
      <c r="D47" s="179"/>
      <c r="E47" s="182"/>
      <c r="F47" s="39"/>
      <c r="G47" s="34">
        <v>54</v>
      </c>
      <c r="H47" s="31">
        <f>H8</f>
        <v>196</v>
      </c>
      <c r="I47" s="2"/>
      <c r="J47" s="40">
        <f t="shared" si="5"/>
        <v>0</v>
      </c>
    </row>
    <row r="48" spans="1:10" ht="20.100000000000001" customHeight="1" x14ac:dyDescent="0.25">
      <c r="A48" s="176"/>
      <c r="B48" s="179"/>
      <c r="C48" s="182"/>
      <c r="D48" s="179"/>
      <c r="E48" s="182"/>
      <c r="F48" s="39"/>
      <c r="G48" s="34">
        <v>56</v>
      </c>
      <c r="H48" s="31">
        <f>H8</f>
        <v>196</v>
      </c>
      <c r="I48" s="2"/>
      <c r="J48" s="40">
        <f t="shared" si="5"/>
        <v>0</v>
      </c>
    </row>
    <row r="49" spans="1:14" ht="20.100000000000001" customHeight="1" thickBot="1" x14ac:dyDescent="0.3">
      <c r="A49" s="177"/>
      <c r="B49" s="180"/>
      <c r="C49" s="183"/>
      <c r="D49" s="180"/>
      <c r="E49" s="183"/>
      <c r="F49" s="41"/>
      <c r="G49" s="184" t="s">
        <v>4</v>
      </c>
      <c r="H49" s="184"/>
      <c r="I49" s="9">
        <f>SUM(I43:I48)</f>
        <v>0</v>
      </c>
      <c r="J49" s="36">
        <f>SUM(J43:J48)</f>
        <v>0</v>
      </c>
    </row>
    <row r="50" spans="1:14" ht="20.100000000000001" customHeight="1" x14ac:dyDescent="0.25">
      <c r="A50" s="175" t="s">
        <v>7</v>
      </c>
      <c r="B50" s="178" t="s">
        <v>3</v>
      </c>
      <c r="C50" s="181" t="s">
        <v>50</v>
      </c>
      <c r="D50" s="178"/>
      <c r="E50" s="181" t="s">
        <v>90</v>
      </c>
      <c r="F50" s="136"/>
      <c r="G50" s="80">
        <v>46</v>
      </c>
      <c r="H50" s="124">
        <f>H8</f>
        <v>196</v>
      </c>
      <c r="I50" s="81"/>
      <c r="J50" s="137">
        <f>H50*I50</f>
        <v>0</v>
      </c>
    </row>
    <row r="51" spans="1:14" ht="20.100000000000001" customHeight="1" x14ac:dyDescent="0.25">
      <c r="A51" s="176"/>
      <c r="B51" s="179"/>
      <c r="C51" s="182"/>
      <c r="D51" s="179"/>
      <c r="E51" s="182"/>
      <c r="F51" s="39"/>
      <c r="G51" s="34">
        <v>48</v>
      </c>
      <c r="H51" s="124">
        <f>H8</f>
        <v>196</v>
      </c>
      <c r="I51" s="2"/>
      <c r="J51" s="40">
        <f>H51*I51</f>
        <v>0</v>
      </c>
    </row>
    <row r="52" spans="1:14" ht="20.100000000000001" customHeight="1" x14ac:dyDescent="0.25">
      <c r="A52" s="176"/>
      <c r="B52" s="179"/>
      <c r="C52" s="182"/>
      <c r="D52" s="179"/>
      <c r="E52" s="182"/>
      <c r="F52" s="39"/>
      <c r="G52" s="34">
        <v>50</v>
      </c>
      <c r="H52" s="124">
        <f>H8</f>
        <v>196</v>
      </c>
      <c r="I52" s="2"/>
      <c r="J52" s="40">
        <f t="shared" ref="J52:J55" si="6">H52*I52</f>
        <v>0</v>
      </c>
    </row>
    <row r="53" spans="1:14" ht="20.100000000000001" customHeight="1" x14ac:dyDescent="0.25">
      <c r="A53" s="176"/>
      <c r="B53" s="179"/>
      <c r="C53" s="182"/>
      <c r="D53" s="179"/>
      <c r="E53" s="182"/>
      <c r="F53" s="39"/>
      <c r="G53" s="34">
        <v>52</v>
      </c>
      <c r="H53" s="124">
        <f>H8</f>
        <v>196</v>
      </c>
      <c r="I53" s="2"/>
      <c r="J53" s="40">
        <f t="shared" si="6"/>
        <v>0</v>
      </c>
    </row>
    <row r="54" spans="1:14" ht="20.100000000000001" customHeight="1" x14ac:dyDescent="0.25">
      <c r="A54" s="176"/>
      <c r="B54" s="179"/>
      <c r="C54" s="182"/>
      <c r="D54" s="179"/>
      <c r="E54" s="182"/>
      <c r="F54" s="39"/>
      <c r="G54" s="34">
        <v>54</v>
      </c>
      <c r="H54" s="124">
        <f>H8</f>
        <v>196</v>
      </c>
      <c r="I54" s="2"/>
      <c r="J54" s="40">
        <f t="shared" si="6"/>
        <v>0</v>
      </c>
    </row>
    <row r="55" spans="1:14" ht="20.100000000000001" customHeight="1" x14ac:dyDescent="0.25">
      <c r="A55" s="176"/>
      <c r="B55" s="179"/>
      <c r="C55" s="182"/>
      <c r="D55" s="179"/>
      <c r="E55" s="182"/>
      <c r="F55" s="39"/>
      <c r="G55" s="34">
        <v>56</v>
      </c>
      <c r="H55" s="124">
        <f>H8</f>
        <v>196</v>
      </c>
      <c r="I55" s="2"/>
      <c r="J55" s="40">
        <f t="shared" si="6"/>
        <v>0</v>
      </c>
    </row>
    <row r="56" spans="1:14" ht="20.100000000000001" customHeight="1" thickBot="1" x14ac:dyDescent="0.3">
      <c r="A56" s="177"/>
      <c r="B56" s="180"/>
      <c r="C56" s="183"/>
      <c r="D56" s="180"/>
      <c r="E56" s="183"/>
      <c r="F56" s="41"/>
      <c r="G56" s="184" t="s">
        <v>4</v>
      </c>
      <c r="H56" s="184"/>
      <c r="I56" s="9">
        <f>SUM(I50:I55)</f>
        <v>0</v>
      </c>
      <c r="J56" s="36">
        <f>SUM(J50:J55)</f>
        <v>0</v>
      </c>
    </row>
    <row r="57" spans="1:14" ht="20.100000000000001" customHeight="1" x14ac:dyDescent="0.25">
      <c r="A57" s="175" t="s">
        <v>7</v>
      </c>
      <c r="B57" s="178" t="s">
        <v>3</v>
      </c>
      <c r="C57" s="181" t="s">
        <v>50</v>
      </c>
      <c r="D57" s="178"/>
      <c r="E57" s="181" t="s">
        <v>91</v>
      </c>
      <c r="F57" s="136"/>
      <c r="G57" s="80">
        <v>46</v>
      </c>
      <c r="H57" s="124">
        <f>H15</f>
        <v>196</v>
      </c>
      <c r="I57" s="81"/>
      <c r="J57" s="137">
        <f>H57*I57</f>
        <v>0</v>
      </c>
    </row>
    <row r="58" spans="1:14" ht="20.100000000000001" customHeight="1" x14ac:dyDescent="0.25">
      <c r="A58" s="176"/>
      <c r="B58" s="179"/>
      <c r="C58" s="182"/>
      <c r="D58" s="179"/>
      <c r="E58" s="182"/>
      <c r="F58" s="39"/>
      <c r="G58" s="34" t="s">
        <v>16</v>
      </c>
      <c r="H58" s="90">
        <f>H57</f>
        <v>196</v>
      </c>
      <c r="I58" s="2"/>
      <c r="J58" s="40">
        <f>H58*I58</f>
        <v>0</v>
      </c>
    </row>
    <row r="59" spans="1:14" ht="20.100000000000001" customHeight="1" x14ac:dyDescent="0.25">
      <c r="A59" s="176"/>
      <c r="B59" s="179"/>
      <c r="C59" s="182"/>
      <c r="D59" s="179"/>
      <c r="E59" s="182"/>
      <c r="F59" s="39"/>
      <c r="G59" s="34" t="s">
        <v>16</v>
      </c>
      <c r="H59" s="90">
        <f>H57</f>
        <v>196</v>
      </c>
      <c r="I59" s="2"/>
      <c r="J59" s="40">
        <f t="shared" ref="J59:J62" si="7">H59*I59</f>
        <v>0</v>
      </c>
    </row>
    <row r="60" spans="1:14" ht="20.100000000000001" customHeight="1" x14ac:dyDescent="0.25">
      <c r="A60" s="176"/>
      <c r="B60" s="179"/>
      <c r="C60" s="182"/>
      <c r="D60" s="179"/>
      <c r="E60" s="182"/>
      <c r="F60" s="39"/>
      <c r="G60" s="34">
        <v>52</v>
      </c>
      <c r="H60" s="90">
        <f>H57</f>
        <v>196</v>
      </c>
      <c r="I60" s="2"/>
      <c r="J60" s="40">
        <f t="shared" si="7"/>
        <v>0</v>
      </c>
    </row>
    <row r="61" spans="1:14" ht="20.100000000000001" customHeight="1" x14ac:dyDescent="0.25">
      <c r="A61" s="176"/>
      <c r="B61" s="179"/>
      <c r="C61" s="182"/>
      <c r="D61" s="179"/>
      <c r="E61" s="182"/>
      <c r="F61" s="39"/>
      <c r="G61" s="34" t="s">
        <v>16</v>
      </c>
      <c r="H61" s="90">
        <f>H57</f>
        <v>196</v>
      </c>
      <c r="I61" s="2"/>
      <c r="J61" s="40">
        <f t="shared" si="7"/>
        <v>0</v>
      </c>
    </row>
    <row r="62" spans="1:14" ht="20.100000000000001" customHeight="1" x14ac:dyDescent="0.25">
      <c r="A62" s="176"/>
      <c r="B62" s="179"/>
      <c r="C62" s="182"/>
      <c r="D62" s="179"/>
      <c r="E62" s="182"/>
      <c r="F62" s="39"/>
      <c r="G62" s="34" t="s">
        <v>16</v>
      </c>
      <c r="H62" s="90">
        <f>H57</f>
        <v>196</v>
      </c>
      <c r="I62" s="2"/>
      <c r="J62" s="40">
        <f t="shared" si="7"/>
        <v>0</v>
      </c>
    </row>
    <row r="63" spans="1:14" ht="20.100000000000001" customHeight="1" thickBot="1" x14ac:dyDescent="0.3">
      <c r="A63" s="177"/>
      <c r="B63" s="180"/>
      <c r="C63" s="183"/>
      <c r="D63" s="180"/>
      <c r="E63" s="183"/>
      <c r="F63" s="41"/>
      <c r="G63" s="184" t="s">
        <v>4</v>
      </c>
      <c r="H63" s="184"/>
      <c r="I63" s="9">
        <f>SUM(I57:I62)</f>
        <v>0</v>
      </c>
      <c r="J63" s="36">
        <f>SUM(J57:J62)</f>
        <v>0</v>
      </c>
    </row>
    <row r="64" spans="1:14" ht="39" customHeight="1" thickBot="1" x14ac:dyDescent="0.3">
      <c r="A64" s="225" t="s">
        <v>120</v>
      </c>
      <c r="B64" s="226"/>
      <c r="C64" s="226"/>
      <c r="D64" s="226"/>
      <c r="E64" s="226"/>
      <c r="F64" s="226"/>
      <c r="G64" s="226"/>
      <c r="H64" s="227"/>
      <c r="I64" s="15">
        <f>I14+I21+I28+I42+I49+I56+I63+I35</f>
        <v>0</v>
      </c>
      <c r="J64" s="51">
        <f>J14+J21+J28+J42+J49+J56+J63+J35</f>
        <v>0</v>
      </c>
      <c r="K64" s="14"/>
      <c r="L64" s="14"/>
      <c r="M64" s="22"/>
      <c r="N64" s="14"/>
    </row>
    <row r="65" spans="1:14" ht="39.75" customHeight="1" thickBot="1" x14ac:dyDescent="0.3">
      <c r="A65" s="233" t="s">
        <v>113</v>
      </c>
      <c r="B65" s="234"/>
      <c r="C65" s="234"/>
      <c r="D65" s="234"/>
      <c r="E65" s="234"/>
      <c r="F65" s="234"/>
      <c r="G65" s="234"/>
      <c r="H65" s="234"/>
      <c r="I65" s="234"/>
      <c r="J65" s="235"/>
      <c r="K65" s="14"/>
      <c r="L65" s="14"/>
      <c r="M65" s="22"/>
      <c r="N65" s="14"/>
    </row>
    <row r="66" spans="1:14" ht="20.100000000000001" customHeight="1" x14ac:dyDescent="0.25">
      <c r="A66" s="175" t="s">
        <v>7</v>
      </c>
      <c r="B66" s="178" t="s">
        <v>3</v>
      </c>
      <c r="C66" s="181" t="s">
        <v>50</v>
      </c>
      <c r="D66" s="178"/>
      <c r="E66" s="181" t="s">
        <v>159</v>
      </c>
      <c r="F66" s="142">
        <v>213</v>
      </c>
      <c r="G66" s="125">
        <v>46</v>
      </c>
      <c r="H66" s="133">
        <v>213</v>
      </c>
      <c r="I66" s="134"/>
      <c r="J66" s="135">
        <f>H66*I66</f>
        <v>0</v>
      </c>
    </row>
    <row r="67" spans="1:14" ht="20.100000000000001" customHeight="1" x14ac:dyDescent="0.25">
      <c r="A67" s="176"/>
      <c r="B67" s="179"/>
      <c r="C67" s="182"/>
      <c r="D67" s="179"/>
      <c r="E67" s="182"/>
      <c r="F67" s="71"/>
      <c r="G67" s="75">
        <v>48</v>
      </c>
      <c r="H67" s="133">
        <f>F66</f>
        <v>213</v>
      </c>
      <c r="I67" s="83"/>
      <c r="J67" s="44">
        <f t="shared" ref="J67:J71" si="8">H67*I67</f>
        <v>0</v>
      </c>
    </row>
    <row r="68" spans="1:14" ht="20.100000000000001" customHeight="1" x14ac:dyDescent="0.25">
      <c r="A68" s="176"/>
      <c r="B68" s="179"/>
      <c r="C68" s="182"/>
      <c r="D68" s="179"/>
      <c r="E68" s="182"/>
      <c r="F68" s="71"/>
      <c r="G68" s="75">
        <v>50</v>
      </c>
      <c r="H68" s="133">
        <f>F66</f>
        <v>213</v>
      </c>
      <c r="I68" s="83"/>
      <c r="J68" s="44">
        <f t="shared" si="8"/>
        <v>0</v>
      </c>
    </row>
    <row r="69" spans="1:14" ht="20.100000000000001" customHeight="1" x14ac:dyDescent="0.25">
      <c r="A69" s="176"/>
      <c r="B69" s="179"/>
      <c r="C69" s="182"/>
      <c r="D69" s="179"/>
      <c r="E69" s="182"/>
      <c r="F69" s="71"/>
      <c r="G69" s="75">
        <v>52</v>
      </c>
      <c r="H69" s="133">
        <f>F66</f>
        <v>213</v>
      </c>
      <c r="I69" s="83"/>
      <c r="J69" s="44">
        <f t="shared" si="8"/>
        <v>0</v>
      </c>
    </row>
    <row r="70" spans="1:14" ht="20.100000000000001" customHeight="1" x14ac:dyDescent="0.25">
      <c r="A70" s="176"/>
      <c r="B70" s="179"/>
      <c r="C70" s="182"/>
      <c r="D70" s="179"/>
      <c r="E70" s="182"/>
      <c r="F70" s="71"/>
      <c r="G70" s="75">
        <v>54</v>
      </c>
      <c r="H70" s="133">
        <f>F66</f>
        <v>213</v>
      </c>
      <c r="I70" s="83"/>
      <c r="J70" s="44">
        <f t="shared" si="8"/>
        <v>0</v>
      </c>
    </row>
    <row r="71" spans="1:14" ht="20.100000000000001" customHeight="1" x14ac:dyDescent="0.25">
      <c r="A71" s="176"/>
      <c r="B71" s="179"/>
      <c r="C71" s="182"/>
      <c r="D71" s="179"/>
      <c r="E71" s="182"/>
      <c r="F71" s="71"/>
      <c r="G71" s="75">
        <v>56</v>
      </c>
      <c r="H71" s="133">
        <f>F66</f>
        <v>213</v>
      </c>
      <c r="I71" s="83"/>
      <c r="J71" s="44">
        <f t="shared" si="8"/>
        <v>0</v>
      </c>
    </row>
    <row r="72" spans="1:14" ht="18" customHeight="1" thickBot="1" x14ac:dyDescent="0.3">
      <c r="A72" s="177"/>
      <c r="B72" s="180"/>
      <c r="C72" s="183"/>
      <c r="D72" s="180"/>
      <c r="E72" s="183"/>
      <c r="F72" s="184" t="s">
        <v>4</v>
      </c>
      <c r="G72" s="184"/>
      <c r="H72" s="184"/>
      <c r="I72" s="9">
        <f>SUM(I66:I71)</f>
        <v>0</v>
      </c>
      <c r="J72" s="36">
        <f>SUM(J66:J71)</f>
        <v>0</v>
      </c>
    </row>
    <row r="73" spans="1:14" ht="20.100000000000001" customHeight="1" x14ac:dyDescent="0.25">
      <c r="A73" s="175" t="s">
        <v>7</v>
      </c>
      <c r="B73" s="178" t="s">
        <v>3</v>
      </c>
      <c r="C73" s="181" t="s">
        <v>50</v>
      </c>
      <c r="D73" s="178"/>
      <c r="E73" s="181" t="s">
        <v>129</v>
      </c>
      <c r="F73" s="142">
        <v>190</v>
      </c>
      <c r="G73" s="125">
        <v>46</v>
      </c>
      <c r="H73" s="133">
        <f>F66</f>
        <v>213</v>
      </c>
      <c r="I73" s="134"/>
      <c r="J73" s="135">
        <f>H73*I73</f>
        <v>0</v>
      </c>
    </row>
    <row r="74" spans="1:14" ht="20.100000000000001" customHeight="1" x14ac:dyDescent="0.25">
      <c r="A74" s="176"/>
      <c r="B74" s="179"/>
      <c r="C74" s="182"/>
      <c r="D74" s="179"/>
      <c r="E74" s="182"/>
      <c r="F74" s="71"/>
      <c r="G74" s="75">
        <v>48</v>
      </c>
      <c r="H74" s="133">
        <f>F66</f>
        <v>213</v>
      </c>
      <c r="I74" s="83"/>
      <c r="J74" s="44">
        <f t="shared" ref="J74:J78" si="9">H74*I74</f>
        <v>0</v>
      </c>
    </row>
    <row r="75" spans="1:14" ht="20.100000000000001" customHeight="1" x14ac:dyDescent="0.25">
      <c r="A75" s="176"/>
      <c r="B75" s="179"/>
      <c r="C75" s="182"/>
      <c r="D75" s="179"/>
      <c r="E75" s="182"/>
      <c r="F75" s="71"/>
      <c r="G75" s="75">
        <v>50</v>
      </c>
      <c r="H75" s="133">
        <f>F66</f>
        <v>213</v>
      </c>
      <c r="I75" s="83"/>
      <c r="J75" s="44">
        <f t="shared" si="9"/>
        <v>0</v>
      </c>
    </row>
    <row r="76" spans="1:14" ht="20.100000000000001" customHeight="1" x14ac:dyDescent="0.25">
      <c r="A76" s="176"/>
      <c r="B76" s="179"/>
      <c r="C76" s="182"/>
      <c r="D76" s="179"/>
      <c r="E76" s="182"/>
      <c r="F76" s="71"/>
      <c r="G76" s="75">
        <v>52</v>
      </c>
      <c r="H76" s="133">
        <f>F66</f>
        <v>213</v>
      </c>
      <c r="I76" s="83"/>
      <c r="J76" s="44">
        <f t="shared" si="9"/>
        <v>0</v>
      </c>
    </row>
    <row r="77" spans="1:14" ht="20.100000000000001" customHeight="1" x14ac:dyDescent="0.25">
      <c r="A77" s="176"/>
      <c r="B77" s="179"/>
      <c r="C77" s="182"/>
      <c r="D77" s="179"/>
      <c r="E77" s="182"/>
      <c r="F77" s="71"/>
      <c r="G77" s="75">
        <v>54</v>
      </c>
      <c r="H77" s="133">
        <f>F66</f>
        <v>213</v>
      </c>
      <c r="I77" s="83"/>
      <c r="J77" s="44">
        <f t="shared" si="9"/>
        <v>0</v>
      </c>
    </row>
    <row r="78" spans="1:14" ht="20.100000000000001" customHeight="1" x14ac:dyDescent="0.25">
      <c r="A78" s="176"/>
      <c r="B78" s="179"/>
      <c r="C78" s="182"/>
      <c r="D78" s="179"/>
      <c r="E78" s="182"/>
      <c r="F78" s="71"/>
      <c r="G78" s="75">
        <v>56</v>
      </c>
      <c r="H78" s="133">
        <f>F66</f>
        <v>213</v>
      </c>
      <c r="I78" s="83"/>
      <c r="J78" s="44">
        <f t="shared" si="9"/>
        <v>0</v>
      </c>
    </row>
    <row r="79" spans="1:14" ht="18" customHeight="1" thickBot="1" x14ac:dyDescent="0.3">
      <c r="A79" s="177"/>
      <c r="B79" s="180"/>
      <c r="C79" s="183"/>
      <c r="D79" s="180"/>
      <c r="E79" s="183"/>
      <c r="F79" s="184" t="s">
        <v>4</v>
      </c>
      <c r="G79" s="184"/>
      <c r="H79" s="184"/>
      <c r="I79" s="9">
        <f>SUM(I73:I78)</f>
        <v>0</v>
      </c>
      <c r="J79" s="36">
        <f>SUM(J73:J78)</f>
        <v>0</v>
      </c>
    </row>
    <row r="80" spans="1:14" ht="20.100000000000001" customHeight="1" x14ac:dyDescent="0.25">
      <c r="A80" s="175" t="s">
        <v>7</v>
      </c>
      <c r="B80" s="178" t="s">
        <v>3</v>
      </c>
      <c r="C80" s="181" t="s">
        <v>50</v>
      </c>
      <c r="D80" s="178"/>
      <c r="E80" s="181" t="s">
        <v>130</v>
      </c>
      <c r="F80" s="142">
        <v>190</v>
      </c>
      <c r="G80" s="125" t="s">
        <v>16</v>
      </c>
      <c r="H80" s="133">
        <f>F66</f>
        <v>213</v>
      </c>
      <c r="I80" s="134"/>
      <c r="J80" s="135">
        <f>H80*I80</f>
        <v>0</v>
      </c>
    </row>
    <row r="81" spans="1:10" ht="20.100000000000001" customHeight="1" x14ac:dyDescent="0.25">
      <c r="A81" s="176"/>
      <c r="B81" s="179"/>
      <c r="C81" s="182"/>
      <c r="D81" s="179"/>
      <c r="E81" s="182"/>
      <c r="F81" s="71"/>
      <c r="G81" s="75" t="s">
        <v>16</v>
      </c>
      <c r="H81" s="133">
        <f>F66</f>
        <v>213</v>
      </c>
      <c r="I81" s="83"/>
      <c r="J81" s="44">
        <f t="shared" ref="J81:J85" si="10">H81*I81</f>
        <v>0</v>
      </c>
    </row>
    <row r="82" spans="1:10" ht="20.100000000000001" customHeight="1" x14ac:dyDescent="0.25">
      <c r="A82" s="176"/>
      <c r="B82" s="179"/>
      <c r="C82" s="182"/>
      <c r="D82" s="179"/>
      <c r="E82" s="182"/>
      <c r="F82" s="71"/>
      <c r="G82" s="75">
        <v>50</v>
      </c>
      <c r="H82" s="133">
        <f>F66</f>
        <v>213</v>
      </c>
      <c r="I82" s="83"/>
      <c r="J82" s="44">
        <f t="shared" si="10"/>
        <v>0</v>
      </c>
    </row>
    <row r="83" spans="1:10" ht="20.100000000000001" customHeight="1" x14ac:dyDescent="0.25">
      <c r="A83" s="176"/>
      <c r="B83" s="179"/>
      <c r="C83" s="182"/>
      <c r="D83" s="179"/>
      <c r="E83" s="182"/>
      <c r="F83" s="71"/>
      <c r="G83" s="75">
        <v>52</v>
      </c>
      <c r="H83" s="133">
        <f>F66</f>
        <v>213</v>
      </c>
      <c r="I83" s="83"/>
      <c r="J83" s="44">
        <f t="shared" si="10"/>
        <v>0</v>
      </c>
    </row>
    <row r="84" spans="1:10" ht="20.100000000000001" customHeight="1" x14ac:dyDescent="0.25">
      <c r="A84" s="176"/>
      <c r="B84" s="179"/>
      <c r="C84" s="182"/>
      <c r="D84" s="179"/>
      <c r="E84" s="182"/>
      <c r="F84" s="71"/>
      <c r="G84" s="75" t="s">
        <v>16</v>
      </c>
      <c r="H84" s="133">
        <f>F66</f>
        <v>213</v>
      </c>
      <c r="I84" s="83"/>
      <c r="J84" s="44">
        <f t="shared" si="10"/>
        <v>0</v>
      </c>
    </row>
    <row r="85" spans="1:10" ht="20.100000000000001" customHeight="1" x14ac:dyDescent="0.25">
      <c r="A85" s="176"/>
      <c r="B85" s="179"/>
      <c r="C85" s="182"/>
      <c r="D85" s="179"/>
      <c r="E85" s="182"/>
      <c r="F85" s="71"/>
      <c r="G85" s="75" t="s">
        <v>16</v>
      </c>
      <c r="H85" s="133">
        <f>F66</f>
        <v>213</v>
      </c>
      <c r="I85" s="83"/>
      <c r="J85" s="44">
        <f t="shared" si="10"/>
        <v>0</v>
      </c>
    </row>
    <row r="86" spans="1:10" ht="18" customHeight="1" thickBot="1" x14ac:dyDescent="0.3">
      <c r="A86" s="177"/>
      <c r="B86" s="180"/>
      <c r="C86" s="183"/>
      <c r="D86" s="180"/>
      <c r="E86" s="183"/>
      <c r="F86" s="184" t="s">
        <v>4</v>
      </c>
      <c r="G86" s="184"/>
      <c r="H86" s="184"/>
      <c r="I86" s="9">
        <f>SUM(I80:I85)</f>
        <v>0</v>
      </c>
      <c r="J86" s="36">
        <f>SUM(J80:J85)</f>
        <v>0</v>
      </c>
    </row>
    <row r="87" spans="1:10" ht="20.100000000000001" customHeight="1" x14ac:dyDescent="0.25">
      <c r="A87" s="175" t="s">
        <v>7</v>
      </c>
      <c r="B87" s="178" t="s">
        <v>3</v>
      </c>
      <c r="C87" s="181" t="s">
        <v>50</v>
      </c>
      <c r="D87" s="178"/>
      <c r="E87" s="181" t="s">
        <v>132</v>
      </c>
      <c r="F87" s="142">
        <v>190</v>
      </c>
      <c r="G87" s="125">
        <v>46</v>
      </c>
      <c r="H87" s="133">
        <f>F66</f>
        <v>213</v>
      </c>
      <c r="I87" s="134"/>
      <c r="J87" s="135">
        <f>H87*I87</f>
        <v>0</v>
      </c>
    </row>
    <row r="88" spans="1:10" ht="20.100000000000001" customHeight="1" x14ac:dyDescent="0.25">
      <c r="A88" s="176"/>
      <c r="B88" s="179"/>
      <c r="C88" s="182"/>
      <c r="D88" s="179"/>
      <c r="E88" s="182"/>
      <c r="F88" s="71"/>
      <c r="G88" s="75">
        <v>48</v>
      </c>
      <c r="H88" s="133">
        <f>F66</f>
        <v>213</v>
      </c>
      <c r="I88" s="83"/>
      <c r="J88" s="44">
        <f t="shared" ref="J88:J92" si="11">H88*I88</f>
        <v>0</v>
      </c>
    </row>
    <row r="89" spans="1:10" ht="20.100000000000001" customHeight="1" x14ac:dyDescent="0.25">
      <c r="A89" s="176"/>
      <c r="B89" s="179"/>
      <c r="C89" s="182"/>
      <c r="D89" s="179"/>
      <c r="E89" s="182"/>
      <c r="F89" s="71"/>
      <c r="G89" s="75">
        <v>50</v>
      </c>
      <c r="H89" s="133">
        <f>F66</f>
        <v>213</v>
      </c>
      <c r="I89" s="83"/>
      <c r="J89" s="44">
        <f t="shared" si="11"/>
        <v>0</v>
      </c>
    </row>
    <row r="90" spans="1:10" ht="20.100000000000001" customHeight="1" x14ac:dyDescent="0.25">
      <c r="A90" s="176"/>
      <c r="B90" s="179"/>
      <c r="C90" s="182"/>
      <c r="D90" s="179"/>
      <c r="E90" s="182"/>
      <c r="F90" s="71"/>
      <c r="G90" s="75">
        <v>52</v>
      </c>
      <c r="H90" s="133">
        <f>F66</f>
        <v>213</v>
      </c>
      <c r="I90" s="83"/>
      <c r="J90" s="44">
        <f t="shared" si="11"/>
        <v>0</v>
      </c>
    </row>
    <row r="91" spans="1:10" ht="20.100000000000001" customHeight="1" x14ac:dyDescent="0.25">
      <c r="A91" s="176"/>
      <c r="B91" s="179"/>
      <c r="C91" s="182"/>
      <c r="D91" s="179"/>
      <c r="E91" s="182"/>
      <c r="F91" s="71"/>
      <c r="G91" s="75">
        <v>54</v>
      </c>
      <c r="H91" s="133">
        <f>F66</f>
        <v>213</v>
      </c>
      <c r="I91" s="83"/>
      <c r="J91" s="44">
        <f t="shared" si="11"/>
        <v>0</v>
      </c>
    </row>
    <row r="92" spans="1:10" ht="20.100000000000001" customHeight="1" x14ac:dyDescent="0.25">
      <c r="A92" s="176"/>
      <c r="B92" s="179"/>
      <c r="C92" s="182"/>
      <c r="D92" s="179"/>
      <c r="E92" s="182"/>
      <c r="F92" s="71"/>
      <c r="G92" s="75">
        <v>56</v>
      </c>
      <c r="H92" s="133">
        <f>F66</f>
        <v>213</v>
      </c>
      <c r="I92" s="83"/>
      <c r="J92" s="44">
        <f t="shared" si="11"/>
        <v>0</v>
      </c>
    </row>
    <row r="93" spans="1:10" ht="18" customHeight="1" thickBot="1" x14ac:dyDescent="0.3">
      <c r="A93" s="177"/>
      <c r="B93" s="180"/>
      <c r="C93" s="183"/>
      <c r="D93" s="180"/>
      <c r="E93" s="183"/>
      <c r="F93" s="184" t="s">
        <v>4</v>
      </c>
      <c r="G93" s="184"/>
      <c r="H93" s="184"/>
      <c r="I93" s="9">
        <f>SUM(I87:I92)</f>
        <v>0</v>
      </c>
      <c r="J93" s="36">
        <f>SUM(J87:J92)</f>
        <v>0</v>
      </c>
    </row>
    <row r="94" spans="1:10" ht="20.100000000000001" customHeight="1" x14ac:dyDescent="0.25">
      <c r="A94" s="175" t="s">
        <v>7</v>
      </c>
      <c r="B94" s="178" t="s">
        <v>3</v>
      </c>
      <c r="C94" s="181" t="s">
        <v>50</v>
      </c>
      <c r="D94" s="178"/>
      <c r="E94" s="181" t="s">
        <v>156</v>
      </c>
      <c r="F94" s="142">
        <v>190</v>
      </c>
      <c r="G94" s="125">
        <v>46</v>
      </c>
      <c r="H94" s="173">
        <f>H66</f>
        <v>213</v>
      </c>
      <c r="I94" s="134"/>
      <c r="J94" s="135">
        <f>H94*I94</f>
        <v>0</v>
      </c>
    </row>
    <row r="95" spans="1:10" ht="20.100000000000001" customHeight="1" x14ac:dyDescent="0.25">
      <c r="A95" s="176"/>
      <c r="B95" s="179"/>
      <c r="C95" s="182"/>
      <c r="D95" s="179"/>
      <c r="E95" s="182"/>
      <c r="F95" s="71"/>
      <c r="G95" s="75">
        <v>48</v>
      </c>
      <c r="H95" s="173">
        <f>H66</f>
        <v>213</v>
      </c>
      <c r="I95" s="83"/>
      <c r="J95" s="44">
        <f t="shared" ref="J95:J99" si="12">H95*I95</f>
        <v>0</v>
      </c>
    </row>
    <row r="96" spans="1:10" ht="20.100000000000001" customHeight="1" x14ac:dyDescent="0.25">
      <c r="A96" s="176"/>
      <c r="B96" s="179"/>
      <c r="C96" s="182"/>
      <c r="D96" s="179"/>
      <c r="E96" s="182"/>
      <c r="F96" s="71"/>
      <c r="G96" s="75">
        <v>50</v>
      </c>
      <c r="H96" s="173">
        <f>H66</f>
        <v>213</v>
      </c>
      <c r="I96" s="83"/>
      <c r="J96" s="44">
        <f t="shared" si="12"/>
        <v>0</v>
      </c>
    </row>
    <row r="97" spans="1:10" ht="20.100000000000001" customHeight="1" x14ac:dyDescent="0.25">
      <c r="A97" s="176"/>
      <c r="B97" s="179"/>
      <c r="C97" s="182"/>
      <c r="D97" s="179"/>
      <c r="E97" s="182"/>
      <c r="F97" s="71"/>
      <c r="G97" s="75">
        <v>52</v>
      </c>
      <c r="H97" s="173">
        <f>H66</f>
        <v>213</v>
      </c>
      <c r="I97" s="83"/>
      <c r="J97" s="44">
        <f t="shared" si="12"/>
        <v>0</v>
      </c>
    </row>
    <row r="98" spans="1:10" ht="20.100000000000001" customHeight="1" x14ac:dyDescent="0.25">
      <c r="A98" s="176"/>
      <c r="B98" s="179"/>
      <c r="C98" s="182"/>
      <c r="D98" s="179"/>
      <c r="E98" s="182"/>
      <c r="F98" s="71"/>
      <c r="G98" s="75">
        <v>54</v>
      </c>
      <c r="H98" s="173">
        <f>H66</f>
        <v>213</v>
      </c>
      <c r="I98" s="83"/>
      <c r="J98" s="44">
        <f t="shared" si="12"/>
        <v>0</v>
      </c>
    </row>
    <row r="99" spans="1:10" ht="20.100000000000001" customHeight="1" x14ac:dyDescent="0.25">
      <c r="A99" s="176"/>
      <c r="B99" s="179"/>
      <c r="C99" s="182"/>
      <c r="D99" s="179"/>
      <c r="E99" s="182"/>
      <c r="F99" s="71"/>
      <c r="G99" s="75">
        <v>56</v>
      </c>
      <c r="H99" s="173">
        <f>H66</f>
        <v>213</v>
      </c>
      <c r="I99" s="83"/>
      <c r="J99" s="44">
        <f t="shared" si="12"/>
        <v>0</v>
      </c>
    </row>
    <row r="100" spans="1:10" ht="18" customHeight="1" thickBot="1" x14ac:dyDescent="0.3">
      <c r="A100" s="177"/>
      <c r="B100" s="180"/>
      <c r="C100" s="183"/>
      <c r="D100" s="180"/>
      <c r="E100" s="183"/>
      <c r="F100" s="184" t="s">
        <v>4</v>
      </c>
      <c r="G100" s="184"/>
      <c r="H100" s="184"/>
      <c r="I100" s="9">
        <f>SUM(I94:I99)</f>
        <v>0</v>
      </c>
      <c r="J100" s="36">
        <f>SUM(J94:J99)</f>
        <v>0</v>
      </c>
    </row>
    <row r="101" spans="1:10" ht="20.100000000000001" customHeight="1" x14ac:dyDescent="0.25">
      <c r="A101" s="175" t="s">
        <v>7</v>
      </c>
      <c r="B101" s="178" t="s">
        <v>3</v>
      </c>
      <c r="C101" s="181" t="s">
        <v>50</v>
      </c>
      <c r="D101" s="178"/>
      <c r="E101" s="181" t="s">
        <v>140</v>
      </c>
      <c r="F101" s="142">
        <v>190</v>
      </c>
      <c r="G101" s="125">
        <v>46</v>
      </c>
      <c r="H101" s="133">
        <f>H66</f>
        <v>213</v>
      </c>
      <c r="I101" s="134"/>
      <c r="J101" s="135">
        <f>H101*I101</f>
        <v>0</v>
      </c>
    </row>
    <row r="102" spans="1:10" ht="20.100000000000001" customHeight="1" x14ac:dyDescent="0.25">
      <c r="A102" s="176"/>
      <c r="B102" s="179"/>
      <c r="C102" s="182"/>
      <c r="D102" s="179"/>
      <c r="E102" s="182"/>
      <c r="F102" s="71"/>
      <c r="G102" s="75">
        <v>48</v>
      </c>
      <c r="H102" s="133">
        <f>H66</f>
        <v>213</v>
      </c>
      <c r="I102" s="83"/>
      <c r="J102" s="44">
        <f t="shared" ref="J102:J106" si="13">H102*I102</f>
        <v>0</v>
      </c>
    </row>
    <row r="103" spans="1:10" ht="20.100000000000001" customHeight="1" x14ac:dyDescent="0.25">
      <c r="A103" s="176"/>
      <c r="B103" s="179"/>
      <c r="C103" s="182"/>
      <c r="D103" s="179"/>
      <c r="E103" s="182"/>
      <c r="F103" s="71"/>
      <c r="G103" s="75" t="s">
        <v>16</v>
      </c>
      <c r="H103" s="133">
        <f>H66</f>
        <v>213</v>
      </c>
      <c r="I103" s="83"/>
      <c r="J103" s="44">
        <f t="shared" si="13"/>
        <v>0</v>
      </c>
    </row>
    <row r="104" spans="1:10" ht="20.100000000000001" customHeight="1" x14ac:dyDescent="0.25">
      <c r="A104" s="176"/>
      <c r="B104" s="179"/>
      <c r="C104" s="182"/>
      <c r="D104" s="179"/>
      <c r="E104" s="182"/>
      <c r="F104" s="71"/>
      <c r="G104" s="75" t="s">
        <v>16</v>
      </c>
      <c r="H104" s="133">
        <f>H66</f>
        <v>213</v>
      </c>
      <c r="I104" s="83"/>
      <c r="J104" s="44">
        <f t="shared" si="13"/>
        <v>0</v>
      </c>
    </row>
    <row r="105" spans="1:10" ht="20.100000000000001" customHeight="1" x14ac:dyDescent="0.25">
      <c r="A105" s="176"/>
      <c r="B105" s="179"/>
      <c r="C105" s="182"/>
      <c r="D105" s="179"/>
      <c r="E105" s="182"/>
      <c r="F105" s="71"/>
      <c r="G105" s="75" t="s">
        <v>16</v>
      </c>
      <c r="H105" s="133">
        <f>H66</f>
        <v>213</v>
      </c>
      <c r="I105" s="83"/>
      <c r="J105" s="44">
        <f t="shared" si="13"/>
        <v>0</v>
      </c>
    </row>
    <row r="106" spans="1:10" ht="20.100000000000001" customHeight="1" x14ac:dyDescent="0.25">
      <c r="A106" s="176"/>
      <c r="B106" s="179"/>
      <c r="C106" s="182"/>
      <c r="D106" s="179"/>
      <c r="E106" s="182"/>
      <c r="F106" s="71"/>
      <c r="G106" s="75" t="s">
        <v>16</v>
      </c>
      <c r="H106" s="133">
        <f>H66</f>
        <v>213</v>
      </c>
      <c r="I106" s="83"/>
      <c r="J106" s="44">
        <f t="shared" si="13"/>
        <v>0</v>
      </c>
    </row>
    <row r="107" spans="1:10" ht="18" customHeight="1" thickBot="1" x14ac:dyDescent="0.3">
      <c r="A107" s="177"/>
      <c r="B107" s="180"/>
      <c r="C107" s="183"/>
      <c r="D107" s="180"/>
      <c r="E107" s="183"/>
      <c r="F107" s="184" t="s">
        <v>4</v>
      </c>
      <c r="G107" s="184"/>
      <c r="H107" s="184"/>
      <c r="I107" s="9">
        <f>SUM(I101:I106)</f>
        <v>0</v>
      </c>
      <c r="J107" s="36">
        <f>SUM(J101:J106)</f>
        <v>0</v>
      </c>
    </row>
    <row r="108" spans="1:10" ht="20.100000000000001" customHeight="1" x14ac:dyDescent="0.25">
      <c r="A108" s="175" t="s">
        <v>7</v>
      </c>
      <c r="B108" s="178" t="s">
        <v>3</v>
      </c>
      <c r="C108" s="181" t="s">
        <v>50</v>
      </c>
      <c r="D108" s="178"/>
      <c r="E108" s="181" t="s">
        <v>141</v>
      </c>
      <c r="F108" s="142">
        <v>190</v>
      </c>
      <c r="G108" s="125">
        <v>46</v>
      </c>
      <c r="H108" s="133">
        <f>H66</f>
        <v>213</v>
      </c>
      <c r="I108" s="134"/>
      <c r="J108" s="135">
        <f>H108*I108</f>
        <v>0</v>
      </c>
    </row>
    <row r="109" spans="1:10" ht="20.100000000000001" customHeight="1" x14ac:dyDescent="0.25">
      <c r="A109" s="176"/>
      <c r="B109" s="179"/>
      <c r="C109" s="182"/>
      <c r="D109" s="179"/>
      <c r="E109" s="182"/>
      <c r="F109" s="71"/>
      <c r="G109" s="75">
        <v>48</v>
      </c>
      <c r="H109" s="133">
        <f>H66</f>
        <v>213</v>
      </c>
      <c r="I109" s="83"/>
      <c r="J109" s="44">
        <f t="shared" ref="J109:J113" si="14">H109*I109</f>
        <v>0</v>
      </c>
    </row>
    <row r="110" spans="1:10" ht="20.100000000000001" customHeight="1" x14ac:dyDescent="0.25">
      <c r="A110" s="176"/>
      <c r="B110" s="179"/>
      <c r="C110" s="182"/>
      <c r="D110" s="179"/>
      <c r="E110" s="182"/>
      <c r="F110" s="71"/>
      <c r="G110" s="75">
        <v>50</v>
      </c>
      <c r="H110" s="133">
        <f>H66</f>
        <v>213</v>
      </c>
      <c r="I110" s="83"/>
      <c r="J110" s="44">
        <f t="shared" si="14"/>
        <v>0</v>
      </c>
    </row>
    <row r="111" spans="1:10" ht="20.100000000000001" customHeight="1" x14ac:dyDescent="0.25">
      <c r="A111" s="176"/>
      <c r="B111" s="179"/>
      <c r="C111" s="182"/>
      <c r="D111" s="179"/>
      <c r="E111" s="182"/>
      <c r="F111" s="71"/>
      <c r="G111" s="75">
        <v>52</v>
      </c>
      <c r="H111" s="133">
        <f>H66</f>
        <v>213</v>
      </c>
      <c r="I111" s="83"/>
      <c r="J111" s="44">
        <f t="shared" si="14"/>
        <v>0</v>
      </c>
    </row>
    <row r="112" spans="1:10" ht="20.100000000000001" customHeight="1" x14ac:dyDescent="0.25">
      <c r="A112" s="176"/>
      <c r="B112" s="179"/>
      <c r="C112" s="182"/>
      <c r="D112" s="179"/>
      <c r="E112" s="182"/>
      <c r="F112" s="71"/>
      <c r="G112" s="75">
        <v>54</v>
      </c>
      <c r="H112" s="133">
        <f>H66</f>
        <v>213</v>
      </c>
      <c r="I112" s="83"/>
      <c r="J112" s="44">
        <f t="shared" si="14"/>
        <v>0</v>
      </c>
    </row>
    <row r="113" spans="1:10" ht="20.100000000000001" customHeight="1" x14ac:dyDescent="0.25">
      <c r="A113" s="176"/>
      <c r="B113" s="179"/>
      <c r="C113" s="182"/>
      <c r="D113" s="179"/>
      <c r="E113" s="182"/>
      <c r="F113" s="71"/>
      <c r="G113" s="75" t="s">
        <v>16</v>
      </c>
      <c r="H113" s="133">
        <f>H66</f>
        <v>213</v>
      </c>
      <c r="I113" s="83"/>
      <c r="J113" s="44">
        <f t="shared" si="14"/>
        <v>0</v>
      </c>
    </row>
    <row r="114" spans="1:10" ht="18" customHeight="1" thickBot="1" x14ac:dyDescent="0.3">
      <c r="A114" s="177"/>
      <c r="B114" s="180"/>
      <c r="C114" s="183"/>
      <c r="D114" s="180"/>
      <c r="E114" s="183"/>
      <c r="F114" s="184" t="s">
        <v>4</v>
      </c>
      <c r="G114" s="184"/>
      <c r="H114" s="184"/>
      <c r="I114" s="9">
        <f>SUM(I108:I113)</f>
        <v>0</v>
      </c>
      <c r="J114" s="36">
        <f>SUM(J108:J113)</f>
        <v>0</v>
      </c>
    </row>
    <row r="115" spans="1:10" ht="20.100000000000001" customHeight="1" x14ac:dyDescent="0.25">
      <c r="A115" s="175" t="s">
        <v>7</v>
      </c>
      <c r="B115" s="178" t="s">
        <v>3</v>
      </c>
      <c r="C115" s="181" t="s">
        <v>50</v>
      </c>
      <c r="D115" s="178"/>
      <c r="E115" s="181" t="s">
        <v>149</v>
      </c>
      <c r="F115" s="142" t="s">
        <v>148</v>
      </c>
      <c r="G115" s="125">
        <v>46</v>
      </c>
      <c r="H115" s="133">
        <f>H73</f>
        <v>213</v>
      </c>
      <c r="I115" s="134"/>
      <c r="J115" s="135">
        <f>H115*I115</f>
        <v>0</v>
      </c>
    </row>
    <row r="116" spans="1:10" ht="20.100000000000001" customHeight="1" x14ac:dyDescent="0.25">
      <c r="A116" s="176"/>
      <c r="B116" s="179"/>
      <c r="C116" s="182"/>
      <c r="D116" s="179"/>
      <c r="E116" s="182"/>
      <c r="F116" s="71"/>
      <c r="G116" s="75">
        <v>48</v>
      </c>
      <c r="H116" s="133">
        <f>H73</f>
        <v>213</v>
      </c>
      <c r="I116" s="83"/>
      <c r="J116" s="44">
        <f t="shared" ref="J116:J120" si="15">H116*I116</f>
        <v>0</v>
      </c>
    </row>
    <row r="117" spans="1:10" ht="20.100000000000001" customHeight="1" x14ac:dyDescent="0.25">
      <c r="A117" s="176"/>
      <c r="B117" s="179"/>
      <c r="C117" s="182"/>
      <c r="D117" s="179"/>
      <c r="E117" s="182"/>
      <c r="F117" s="71"/>
      <c r="G117" s="75">
        <v>50</v>
      </c>
      <c r="H117" s="133">
        <f>H73</f>
        <v>213</v>
      </c>
      <c r="I117" s="83"/>
      <c r="J117" s="44">
        <f t="shared" si="15"/>
        <v>0</v>
      </c>
    </row>
    <row r="118" spans="1:10" ht="20.100000000000001" customHeight="1" x14ac:dyDescent="0.25">
      <c r="A118" s="176"/>
      <c r="B118" s="179"/>
      <c r="C118" s="182"/>
      <c r="D118" s="179"/>
      <c r="E118" s="182"/>
      <c r="F118" s="71"/>
      <c r="G118" s="75">
        <v>52</v>
      </c>
      <c r="H118" s="133">
        <f>H73</f>
        <v>213</v>
      </c>
      <c r="I118" s="83"/>
      <c r="J118" s="44">
        <f t="shared" si="15"/>
        <v>0</v>
      </c>
    </row>
    <row r="119" spans="1:10" ht="20.100000000000001" customHeight="1" x14ac:dyDescent="0.25">
      <c r="A119" s="176"/>
      <c r="B119" s="179"/>
      <c r="C119" s="182"/>
      <c r="D119" s="179"/>
      <c r="E119" s="182"/>
      <c r="F119" s="71"/>
      <c r="G119" s="75">
        <v>54</v>
      </c>
      <c r="H119" s="133">
        <f>H73</f>
        <v>213</v>
      </c>
      <c r="I119" s="83"/>
      <c r="J119" s="44">
        <f t="shared" si="15"/>
        <v>0</v>
      </c>
    </row>
    <row r="120" spans="1:10" ht="20.100000000000001" customHeight="1" x14ac:dyDescent="0.25">
      <c r="A120" s="176"/>
      <c r="B120" s="179"/>
      <c r="C120" s="182"/>
      <c r="D120" s="179"/>
      <c r="E120" s="182"/>
      <c r="F120" s="71"/>
      <c r="G120" s="75">
        <v>56</v>
      </c>
      <c r="H120" s="133">
        <f>H73</f>
        <v>213</v>
      </c>
      <c r="I120" s="83"/>
      <c r="J120" s="44">
        <f t="shared" si="15"/>
        <v>0</v>
      </c>
    </row>
    <row r="121" spans="1:10" ht="18" customHeight="1" thickBot="1" x14ac:dyDescent="0.3">
      <c r="A121" s="177"/>
      <c r="B121" s="180"/>
      <c r="C121" s="183"/>
      <c r="D121" s="180"/>
      <c r="E121" s="183"/>
      <c r="F121" s="184" t="s">
        <v>4</v>
      </c>
      <c r="G121" s="184"/>
      <c r="H121" s="184"/>
      <c r="I121" s="9">
        <f>SUM(I115:I120)</f>
        <v>0</v>
      </c>
      <c r="J121" s="36">
        <f>SUM(J115:J120)</f>
        <v>0</v>
      </c>
    </row>
    <row r="122" spans="1:10" ht="20.100000000000001" customHeight="1" x14ac:dyDescent="0.25">
      <c r="A122" s="175" t="s">
        <v>7</v>
      </c>
      <c r="B122" s="178" t="s">
        <v>3</v>
      </c>
      <c r="C122" s="181" t="s">
        <v>50</v>
      </c>
      <c r="D122" s="178"/>
      <c r="E122" s="181" t="s">
        <v>155</v>
      </c>
      <c r="F122" s="142">
        <v>190</v>
      </c>
      <c r="G122" s="125">
        <v>46</v>
      </c>
      <c r="H122" s="133">
        <f>H80</f>
        <v>213</v>
      </c>
      <c r="I122" s="134"/>
      <c r="J122" s="135">
        <f>H122*I122</f>
        <v>0</v>
      </c>
    </row>
    <row r="123" spans="1:10" ht="20.100000000000001" customHeight="1" x14ac:dyDescent="0.25">
      <c r="A123" s="176"/>
      <c r="B123" s="179"/>
      <c r="C123" s="182"/>
      <c r="D123" s="179"/>
      <c r="E123" s="182"/>
      <c r="F123" s="71"/>
      <c r="G123" s="75">
        <v>48</v>
      </c>
      <c r="H123" s="133">
        <f>H80</f>
        <v>213</v>
      </c>
      <c r="I123" s="83"/>
      <c r="J123" s="44">
        <f t="shared" ref="J123:J127" si="16">H123*I123</f>
        <v>0</v>
      </c>
    </row>
    <row r="124" spans="1:10" ht="20.100000000000001" customHeight="1" x14ac:dyDescent="0.25">
      <c r="A124" s="176"/>
      <c r="B124" s="179"/>
      <c r="C124" s="182"/>
      <c r="D124" s="179"/>
      <c r="E124" s="182"/>
      <c r="F124" s="71"/>
      <c r="G124" s="75">
        <v>50</v>
      </c>
      <c r="H124" s="133">
        <f>H80</f>
        <v>213</v>
      </c>
      <c r="I124" s="83"/>
      <c r="J124" s="44">
        <f t="shared" si="16"/>
        <v>0</v>
      </c>
    </row>
    <row r="125" spans="1:10" ht="20.100000000000001" customHeight="1" x14ac:dyDescent="0.25">
      <c r="A125" s="176"/>
      <c r="B125" s="179"/>
      <c r="C125" s="182"/>
      <c r="D125" s="179"/>
      <c r="E125" s="182"/>
      <c r="F125" s="71"/>
      <c r="G125" s="75">
        <v>52</v>
      </c>
      <c r="H125" s="133">
        <f>H80</f>
        <v>213</v>
      </c>
      <c r="I125" s="83"/>
      <c r="J125" s="44">
        <f t="shared" si="16"/>
        <v>0</v>
      </c>
    </row>
    <row r="126" spans="1:10" ht="20.100000000000001" customHeight="1" x14ac:dyDescent="0.25">
      <c r="A126" s="176"/>
      <c r="B126" s="179"/>
      <c r="C126" s="182"/>
      <c r="D126" s="179"/>
      <c r="E126" s="182"/>
      <c r="F126" s="71"/>
      <c r="G126" s="75">
        <v>54</v>
      </c>
      <c r="H126" s="133">
        <f>H80</f>
        <v>213</v>
      </c>
      <c r="I126" s="83"/>
      <c r="J126" s="44">
        <f t="shared" si="16"/>
        <v>0</v>
      </c>
    </row>
    <row r="127" spans="1:10" ht="20.100000000000001" customHeight="1" x14ac:dyDescent="0.25">
      <c r="A127" s="176"/>
      <c r="B127" s="179"/>
      <c r="C127" s="182"/>
      <c r="D127" s="179"/>
      <c r="E127" s="182"/>
      <c r="F127" s="71"/>
      <c r="G127" s="75">
        <v>56</v>
      </c>
      <c r="H127" s="133">
        <f>H80</f>
        <v>213</v>
      </c>
      <c r="I127" s="83"/>
      <c r="J127" s="44">
        <f t="shared" si="16"/>
        <v>0</v>
      </c>
    </row>
    <row r="128" spans="1:10" ht="18" customHeight="1" thickBot="1" x14ac:dyDescent="0.3">
      <c r="A128" s="177"/>
      <c r="B128" s="180"/>
      <c r="C128" s="183"/>
      <c r="D128" s="180"/>
      <c r="E128" s="183"/>
      <c r="F128" s="184" t="s">
        <v>4</v>
      </c>
      <c r="G128" s="184"/>
      <c r="H128" s="184"/>
      <c r="I128" s="9">
        <f>SUM(I122:I127)</f>
        <v>0</v>
      </c>
      <c r="J128" s="36">
        <f>SUM(J122:J127)</f>
        <v>0</v>
      </c>
    </row>
    <row r="129" spans="1:10" ht="20.100000000000001" customHeight="1" x14ac:dyDescent="0.25">
      <c r="A129" s="175" t="s">
        <v>7</v>
      </c>
      <c r="B129" s="178" t="s">
        <v>3</v>
      </c>
      <c r="C129" s="181" t="s">
        <v>50</v>
      </c>
      <c r="D129" s="178"/>
      <c r="E129" s="181" t="s">
        <v>162</v>
      </c>
      <c r="F129" s="142" t="s">
        <v>148</v>
      </c>
      <c r="G129" s="125">
        <v>46</v>
      </c>
      <c r="H129" s="133">
        <f>H87</f>
        <v>213</v>
      </c>
      <c r="I129" s="134"/>
      <c r="J129" s="135">
        <f>H129*I129</f>
        <v>0</v>
      </c>
    </row>
    <row r="130" spans="1:10" ht="20.100000000000001" customHeight="1" x14ac:dyDescent="0.25">
      <c r="A130" s="176"/>
      <c r="B130" s="179"/>
      <c r="C130" s="182"/>
      <c r="D130" s="179"/>
      <c r="E130" s="182"/>
      <c r="F130" s="71"/>
      <c r="G130" s="75">
        <v>48</v>
      </c>
      <c r="H130" s="133">
        <f>H87</f>
        <v>213</v>
      </c>
      <c r="I130" s="83"/>
      <c r="J130" s="44">
        <f t="shared" ref="J130:J134" si="17">H130*I130</f>
        <v>0</v>
      </c>
    </row>
    <row r="131" spans="1:10" ht="20.100000000000001" customHeight="1" x14ac:dyDescent="0.25">
      <c r="A131" s="176"/>
      <c r="B131" s="179"/>
      <c r="C131" s="182"/>
      <c r="D131" s="179"/>
      <c r="E131" s="182"/>
      <c r="F131" s="71"/>
      <c r="G131" s="75">
        <v>50</v>
      </c>
      <c r="H131" s="133">
        <f>H87</f>
        <v>213</v>
      </c>
      <c r="I131" s="83"/>
      <c r="J131" s="44">
        <f t="shared" si="17"/>
        <v>0</v>
      </c>
    </row>
    <row r="132" spans="1:10" ht="20.100000000000001" customHeight="1" x14ac:dyDescent="0.25">
      <c r="A132" s="176"/>
      <c r="B132" s="179"/>
      <c r="C132" s="182"/>
      <c r="D132" s="179"/>
      <c r="E132" s="182"/>
      <c r="F132" s="71"/>
      <c r="G132" s="75">
        <v>52</v>
      </c>
      <c r="H132" s="133">
        <f>H87</f>
        <v>213</v>
      </c>
      <c r="I132" s="83"/>
      <c r="J132" s="44">
        <f t="shared" si="17"/>
        <v>0</v>
      </c>
    </row>
    <row r="133" spans="1:10" ht="20.100000000000001" customHeight="1" x14ac:dyDescent="0.25">
      <c r="A133" s="176"/>
      <c r="B133" s="179"/>
      <c r="C133" s="182"/>
      <c r="D133" s="179"/>
      <c r="E133" s="182"/>
      <c r="F133" s="71"/>
      <c r="G133" s="75">
        <v>54</v>
      </c>
      <c r="H133" s="133">
        <f>H87</f>
        <v>213</v>
      </c>
      <c r="I133" s="83"/>
      <c r="J133" s="44">
        <f t="shared" si="17"/>
        <v>0</v>
      </c>
    </row>
    <row r="134" spans="1:10" ht="20.100000000000001" customHeight="1" x14ac:dyDescent="0.25">
      <c r="A134" s="176"/>
      <c r="B134" s="179"/>
      <c r="C134" s="182"/>
      <c r="D134" s="179"/>
      <c r="E134" s="182"/>
      <c r="F134" s="71"/>
      <c r="G134" s="75">
        <v>56</v>
      </c>
      <c r="H134" s="133">
        <f>H87</f>
        <v>213</v>
      </c>
      <c r="I134" s="83"/>
      <c r="J134" s="44">
        <f t="shared" si="17"/>
        <v>0</v>
      </c>
    </row>
    <row r="135" spans="1:10" ht="18" customHeight="1" thickBot="1" x14ac:dyDescent="0.3">
      <c r="A135" s="177"/>
      <c r="B135" s="180"/>
      <c r="C135" s="183"/>
      <c r="D135" s="180"/>
      <c r="E135" s="183"/>
      <c r="F135" s="184" t="s">
        <v>4</v>
      </c>
      <c r="G135" s="184"/>
      <c r="H135" s="184"/>
      <c r="I135" s="9">
        <f>SUM(I129:I134)</f>
        <v>0</v>
      </c>
      <c r="J135" s="36">
        <f>SUM(J129:J134)</f>
        <v>0</v>
      </c>
    </row>
    <row r="136" spans="1:10" ht="20.100000000000001" customHeight="1" x14ac:dyDescent="0.25">
      <c r="A136" s="175" t="s">
        <v>7</v>
      </c>
      <c r="B136" s="178" t="s">
        <v>3</v>
      </c>
      <c r="C136" s="181" t="s">
        <v>50</v>
      </c>
      <c r="D136" s="178"/>
      <c r="E136" s="181" t="s">
        <v>164</v>
      </c>
      <c r="F136" s="142">
        <v>190</v>
      </c>
      <c r="G136" s="125">
        <v>46</v>
      </c>
      <c r="H136" s="133">
        <f>H94</f>
        <v>213</v>
      </c>
      <c r="I136" s="134"/>
      <c r="J136" s="135">
        <f>H136*I136</f>
        <v>0</v>
      </c>
    </row>
    <row r="137" spans="1:10" ht="20.100000000000001" customHeight="1" x14ac:dyDescent="0.25">
      <c r="A137" s="176"/>
      <c r="B137" s="179"/>
      <c r="C137" s="182"/>
      <c r="D137" s="179"/>
      <c r="E137" s="182"/>
      <c r="F137" s="71"/>
      <c r="G137" s="75">
        <v>48</v>
      </c>
      <c r="H137" s="133">
        <f>H94</f>
        <v>213</v>
      </c>
      <c r="I137" s="83"/>
      <c r="J137" s="44">
        <f t="shared" ref="J137:J141" si="18">H137*I137</f>
        <v>0</v>
      </c>
    </row>
    <row r="138" spans="1:10" ht="20.100000000000001" customHeight="1" x14ac:dyDescent="0.25">
      <c r="A138" s="176"/>
      <c r="B138" s="179"/>
      <c r="C138" s="182"/>
      <c r="D138" s="179"/>
      <c r="E138" s="182"/>
      <c r="F138" s="71"/>
      <c r="G138" s="75">
        <v>50</v>
      </c>
      <c r="H138" s="133">
        <f>H94</f>
        <v>213</v>
      </c>
      <c r="I138" s="83"/>
      <c r="J138" s="44">
        <f t="shared" si="18"/>
        <v>0</v>
      </c>
    </row>
    <row r="139" spans="1:10" ht="20.100000000000001" customHeight="1" x14ac:dyDescent="0.25">
      <c r="A139" s="176"/>
      <c r="B139" s="179"/>
      <c r="C139" s="182"/>
      <c r="D139" s="179"/>
      <c r="E139" s="182"/>
      <c r="F139" s="71"/>
      <c r="G139" s="75">
        <v>52</v>
      </c>
      <c r="H139" s="133">
        <f>H94</f>
        <v>213</v>
      </c>
      <c r="I139" s="83"/>
      <c r="J139" s="44">
        <f t="shared" si="18"/>
        <v>0</v>
      </c>
    </row>
    <row r="140" spans="1:10" ht="20.100000000000001" customHeight="1" x14ac:dyDescent="0.25">
      <c r="A140" s="176"/>
      <c r="B140" s="179"/>
      <c r="C140" s="182"/>
      <c r="D140" s="179"/>
      <c r="E140" s="182"/>
      <c r="F140" s="71"/>
      <c r="G140" s="75">
        <v>54</v>
      </c>
      <c r="H140" s="133">
        <f>H94</f>
        <v>213</v>
      </c>
      <c r="I140" s="83"/>
      <c r="J140" s="44">
        <f t="shared" si="18"/>
        <v>0</v>
      </c>
    </row>
    <row r="141" spans="1:10" ht="20.100000000000001" customHeight="1" x14ac:dyDescent="0.25">
      <c r="A141" s="176"/>
      <c r="B141" s="179"/>
      <c r="C141" s="182"/>
      <c r="D141" s="179"/>
      <c r="E141" s="182"/>
      <c r="F141" s="71"/>
      <c r="G141" s="75">
        <v>56</v>
      </c>
      <c r="H141" s="133">
        <f>H94</f>
        <v>213</v>
      </c>
      <c r="I141" s="83"/>
      <c r="J141" s="44">
        <f t="shared" si="18"/>
        <v>0</v>
      </c>
    </row>
    <row r="142" spans="1:10" ht="18" customHeight="1" thickBot="1" x14ac:dyDescent="0.3">
      <c r="A142" s="177"/>
      <c r="B142" s="180"/>
      <c r="C142" s="183"/>
      <c r="D142" s="180"/>
      <c r="E142" s="183"/>
      <c r="F142" s="184" t="s">
        <v>4</v>
      </c>
      <c r="G142" s="184"/>
      <c r="H142" s="184"/>
      <c r="I142" s="9">
        <f>SUM(I136:I141)</f>
        <v>0</v>
      </c>
      <c r="J142" s="36">
        <f>SUM(J136:J141)</f>
        <v>0</v>
      </c>
    </row>
    <row r="143" spans="1:10" ht="20.100000000000001" customHeight="1" x14ac:dyDescent="0.25">
      <c r="A143" s="175" t="s">
        <v>7</v>
      </c>
      <c r="B143" s="178" t="s">
        <v>3</v>
      </c>
      <c r="C143" s="181" t="s">
        <v>50</v>
      </c>
      <c r="D143" s="178"/>
      <c r="E143" s="181" t="s">
        <v>163</v>
      </c>
      <c r="F143" s="142">
        <v>190</v>
      </c>
      <c r="G143" s="125">
        <v>46</v>
      </c>
      <c r="H143" s="133">
        <f>H101</f>
        <v>213</v>
      </c>
      <c r="I143" s="134"/>
      <c r="J143" s="135">
        <f>H143*I143</f>
        <v>0</v>
      </c>
    </row>
    <row r="144" spans="1:10" ht="20.100000000000001" customHeight="1" x14ac:dyDescent="0.25">
      <c r="A144" s="176"/>
      <c r="B144" s="179"/>
      <c r="C144" s="182"/>
      <c r="D144" s="179"/>
      <c r="E144" s="182"/>
      <c r="F144" s="71"/>
      <c r="G144" s="75">
        <v>48</v>
      </c>
      <c r="H144" s="133">
        <f>H101</f>
        <v>213</v>
      </c>
      <c r="I144" s="83"/>
      <c r="J144" s="44">
        <f t="shared" ref="J144:J148" si="19">H144*I144</f>
        <v>0</v>
      </c>
    </row>
    <row r="145" spans="1:14" ht="20.100000000000001" customHeight="1" x14ac:dyDescent="0.25">
      <c r="A145" s="176"/>
      <c r="B145" s="179"/>
      <c r="C145" s="182"/>
      <c r="D145" s="179"/>
      <c r="E145" s="182"/>
      <c r="F145" s="71"/>
      <c r="G145" s="75">
        <v>50</v>
      </c>
      <c r="H145" s="133">
        <f>H101</f>
        <v>213</v>
      </c>
      <c r="I145" s="83"/>
      <c r="J145" s="44">
        <f t="shared" si="19"/>
        <v>0</v>
      </c>
    </row>
    <row r="146" spans="1:14" ht="20.100000000000001" customHeight="1" x14ac:dyDescent="0.25">
      <c r="A146" s="176"/>
      <c r="B146" s="179"/>
      <c r="C146" s="182"/>
      <c r="D146" s="179"/>
      <c r="E146" s="182"/>
      <c r="F146" s="71"/>
      <c r="G146" s="75">
        <v>52</v>
      </c>
      <c r="H146" s="133">
        <f>H101</f>
        <v>213</v>
      </c>
      <c r="I146" s="83"/>
      <c r="J146" s="44">
        <f t="shared" si="19"/>
        <v>0</v>
      </c>
    </row>
    <row r="147" spans="1:14" ht="20.100000000000001" customHeight="1" x14ac:dyDescent="0.25">
      <c r="A147" s="176"/>
      <c r="B147" s="179"/>
      <c r="C147" s="182"/>
      <c r="D147" s="179"/>
      <c r="E147" s="182"/>
      <c r="F147" s="71"/>
      <c r="G147" s="75">
        <v>54</v>
      </c>
      <c r="H147" s="133">
        <f>H101</f>
        <v>213</v>
      </c>
      <c r="I147" s="83"/>
      <c r="J147" s="44">
        <f t="shared" si="19"/>
        <v>0</v>
      </c>
    </row>
    <row r="148" spans="1:14" ht="20.100000000000001" customHeight="1" x14ac:dyDescent="0.25">
      <c r="A148" s="176"/>
      <c r="B148" s="179"/>
      <c r="C148" s="182"/>
      <c r="D148" s="179"/>
      <c r="E148" s="182"/>
      <c r="F148" s="71"/>
      <c r="G148" s="75">
        <v>56</v>
      </c>
      <c r="H148" s="133">
        <f>H101</f>
        <v>213</v>
      </c>
      <c r="I148" s="83"/>
      <c r="J148" s="44">
        <f t="shared" si="19"/>
        <v>0</v>
      </c>
    </row>
    <row r="149" spans="1:14" ht="18" customHeight="1" thickBot="1" x14ac:dyDescent="0.3">
      <c r="A149" s="177"/>
      <c r="B149" s="180"/>
      <c r="C149" s="183"/>
      <c r="D149" s="180"/>
      <c r="E149" s="183"/>
      <c r="F149" s="184" t="s">
        <v>4</v>
      </c>
      <c r="G149" s="184"/>
      <c r="H149" s="184"/>
      <c r="I149" s="9">
        <f>SUM(I143:I148)</f>
        <v>0</v>
      </c>
      <c r="J149" s="36">
        <f>SUM(J143:J148)</f>
        <v>0</v>
      </c>
    </row>
    <row r="150" spans="1:14" ht="39" customHeight="1" thickBot="1" x14ac:dyDescent="0.3">
      <c r="A150" s="230" t="s">
        <v>121</v>
      </c>
      <c r="B150" s="231"/>
      <c r="C150" s="231"/>
      <c r="D150" s="231"/>
      <c r="E150" s="231"/>
      <c r="F150" s="231"/>
      <c r="G150" s="231"/>
      <c r="H150" s="232"/>
      <c r="I150" s="15">
        <f>I72+I79+I86+I93+I100+I107+I114+I121+I128+I149</f>
        <v>0</v>
      </c>
      <c r="J150" s="51">
        <f>J72+J86+J79+J93+J100+J107+J114+J121+J128+J149</f>
        <v>0</v>
      </c>
      <c r="K150" s="14"/>
      <c r="L150" s="14"/>
      <c r="M150" s="22"/>
      <c r="N150" s="14"/>
    </row>
    <row r="151" spans="1:14" ht="39.75" customHeight="1" thickBot="1" x14ac:dyDescent="0.3">
      <c r="A151" s="233" t="s">
        <v>154</v>
      </c>
      <c r="B151" s="234"/>
      <c r="C151" s="234"/>
      <c r="D151" s="234"/>
      <c r="E151" s="234"/>
      <c r="F151" s="234"/>
      <c r="G151" s="234"/>
      <c r="H151" s="234"/>
      <c r="I151" s="234"/>
      <c r="J151" s="235"/>
      <c r="K151" s="14"/>
      <c r="L151" s="14"/>
      <c r="M151" s="22"/>
      <c r="N151" s="14"/>
    </row>
    <row r="152" spans="1:14" ht="20.100000000000001" customHeight="1" x14ac:dyDescent="0.25">
      <c r="A152" s="175" t="s">
        <v>7</v>
      </c>
      <c r="B152" s="178" t="s">
        <v>3</v>
      </c>
      <c r="C152" s="181" t="s">
        <v>50</v>
      </c>
      <c r="D152" s="178"/>
      <c r="E152" s="181" t="s">
        <v>152</v>
      </c>
      <c r="F152" s="142" t="s">
        <v>148</v>
      </c>
      <c r="G152" s="125">
        <v>46</v>
      </c>
      <c r="H152" s="133">
        <v>220</v>
      </c>
      <c r="I152" s="134"/>
      <c r="J152" s="135">
        <f>H152*I152</f>
        <v>0</v>
      </c>
    </row>
    <row r="153" spans="1:14" ht="20.100000000000001" customHeight="1" x14ac:dyDescent="0.25">
      <c r="A153" s="176"/>
      <c r="B153" s="179"/>
      <c r="C153" s="182"/>
      <c r="D153" s="179"/>
      <c r="E153" s="182"/>
      <c r="F153" s="71"/>
      <c r="G153" s="75">
        <v>48</v>
      </c>
      <c r="H153" s="133">
        <v>220</v>
      </c>
      <c r="I153" s="83"/>
      <c r="J153" s="44">
        <f t="shared" ref="J153:J157" si="20">H153*I153</f>
        <v>0</v>
      </c>
    </row>
    <row r="154" spans="1:14" ht="20.100000000000001" customHeight="1" x14ac:dyDescent="0.25">
      <c r="A154" s="176"/>
      <c r="B154" s="179"/>
      <c r="C154" s="182"/>
      <c r="D154" s="179"/>
      <c r="E154" s="182"/>
      <c r="F154" s="71"/>
      <c r="G154" s="75">
        <v>50</v>
      </c>
      <c r="H154" s="133">
        <v>220</v>
      </c>
      <c r="I154" s="83"/>
      <c r="J154" s="44">
        <f t="shared" si="20"/>
        <v>0</v>
      </c>
    </row>
    <row r="155" spans="1:14" ht="20.100000000000001" customHeight="1" x14ac:dyDescent="0.25">
      <c r="A155" s="176"/>
      <c r="B155" s="179"/>
      <c r="C155" s="182"/>
      <c r="D155" s="179"/>
      <c r="E155" s="182"/>
      <c r="F155" s="71"/>
      <c r="G155" s="75">
        <v>52</v>
      </c>
      <c r="H155" s="133">
        <v>220</v>
      </c>
      <c r="I155" s="83"/>
      <c r="J155" s="44">
        <f t="shared" si="20"/>
        <v>0</v>
      </c>
    </row>
    <row r="156" spans="1:14" ht="20.100000000000001" customHeight="1" x14ac:dyDescent="0.25">
      <c r="A156" s="176"/>
      <c r="B156" s="179"/>
      <c r="C156" s="182"/>
      <c r="D156" s="179"/>
      <c r="E156" s="182"/>
      <c r="F156" s="71"/>
      <c r="G156" s="75">
        <v>54</v>
      </c>
      <c r="H156" s="133">
        <v>220</v>
      </c>
      <c r="I156" s="83"/>
      <c r="J156" s="44">
        <f t="shared" si="20"/>
        <v>0</v>
      </c>
    </row>
    <row r="157" spans="1:14" ht="20.100000000000001" customHeight="1" x14ac:dyDescent="0.25">
      <c r="A157" s="176"/>
      <c r="B157" s="179"/>
      <c r="C157" s="182"/>
      <c r="D157" s="179"/>
      <c r="E157" s="182"/>
      <c r="F157" s="71"/>
      <c r="G157" s="75">
        <v>56</v>
      </c>
      <c r="H157" s="133">
        <v>220</v>
      </c>
      <c r="I157" s="83"/>
      <c r="J157" s="44">
        <f t="shared" si="20"/>
        <v>0</v>
      </c>
    </row>
    <row r="158" spans="1:14" ht="18" customHeight="1" thickBot="1" x14ac:dyDescent="0.3">
      <c r="A158" s="177"/>
      <c r="B158" s="180"/>
      <c r="C158" s="183"/>
      <c r="D158" s="180"/>
      <c r="E158" s="183"/>
      <c r="F158" s="184" t="s">
        <v>4</v>
      </c>
      <c r="G158" s="184"/>
      <c r="H158" s="184"/>
      <c r="I158" s="9">
        <f>SUM(I152:I157)</f>
        <v>0</v>
      </c>
      <c r="J158" s="36">
        <f>SUM(J152:J157)</f>
        <v>0</v>
      </c>
    </row>
    <row r="159" spans="1:14" ht="20.100000000000001" customHeight="1" x14ac:dyDescent="0.25">
      <c r="A159" s="175" t="s">
        <v>7</v>
      </c>
      <c r="B159" s="178" t="s">
        <v>3</v>
      </c>
      <c r="C159" s="181" t="s">
        <v>50</v>
      </c>
      <c r="D159" s="178"/>
      <c r="E159" s="181" t="s">
        <v>151</v>
      </c>
      <c r="F159" s="142">
        <v>190</v>
      </c>
      <c r="G159" s="125">
        <v>46</v>
      </c>
      <c r="H159" s="133">
        <v>220</v>
      </c>
      <c r="I159" s="134"/>
      <c r="J159" s="135">
        <f>H159*I159</f>
        <v>0</v>
      </c>
    </row>
    <row r="160" spans="1:14" ht="20.100000000000001" customHeight="1" x14ac:dyDescent="0.25">
      <c r="A160" s="176"/>
      <c r="B160" s="179"/>
      <c r="C160" s="182"/>
      <c r="D160" s="179"/>
      <c r="E160" s="182"/>
      <c r="F160" s="71"/>
      <c r="G160" s="75">
        <v>48</v>
      </c>
      <c r="H160" s="133">
        <v>220</v>
      </c>
      <c r="I160" s="83"/>
      <c r="J160" s="44">
        <f t="shared" ref="J160:J164" si="21">H160*I160</f>
        <v>0</v>
      </c>
    </row>
    <row r="161" spans="1:14" ht="20.100000000000001" customHeight="1" x14ac:dyDescent="0.25">
      <c r="A161" s="176"/>
      <c r="B161" s="179"/>
      <c r="C161" s="182"/>
      <c r="D161" s="179"/>
      <c r="E161" s="182"/>
      <c r="F161" s="71"/>
      <c r="G161" s="75">
        <v>50</v>
      </c>
      <c r="H161" s="133">
        <v>220</v>
      </c>
      <c r="I161" s="83"/>
      <c r="J161" s="44">
        <f t="shared" si="21"/>
        <v>0</v>
      </c>
    </row>
    <row r="162" spans="1:14" ht="20.100000000000001" customHeight="1" x14ac:dyDescent="0.25">
      <c r="A162" s="176"/>
      <c r="B162" s="179"/>
      <c r="C162" s="182"/>
      <c r="D162" s="179"/>
      <c r="E162" s="182"/>
      <c r="F162" s="71"/>
      <c r="G162" s="75">
        <v>52</v>
      </c>
      <c r="H162" s="133">
        <v>220</v>
      </c>
      <c r="I162" s="83"/>
      <c r="J162" s="44">
        <f t="shared" si="21"/>
        <v>0</v>
      </c>
    </row>
    <row r="163" spans="1:14" ht="20.100000000000001" customHeight="1" x14ac:dyDescent="0.25">
      <c r="A163" s="176"/>
      <c r="B163" s="179"/>
      <c r="C163" s="182"/>
      <c r="D163" s="179"/>
      <c r="E163" s="182"/>
      <c r="F163" s="71"/>
      <c r="G163" s="75">
        <v>54</v>
      </c>
      <c r="H163" s="133">
        <v>220</v>
      </c>
      <c r="I163" s="83"/>
      <c r="J163" s="44">
        <f t="shared" si="21"/>
        <v>0</v>
      </c>
    </row>
    <row r="164" spans="1:14" ht="20.100000000000001" customHeight="1" x14ac:dyDescent="0.25">
      <c r="A164" s="176"/>
      <c r="B164" s="179"/>
      <c r="C164" s="182"/>
      <c r="D164" s="179"/>
      <c r="E164" s="182"/>
      <c r="F164" s="71"/>
      <c r="G164" s="75">
        <v>56</v>
      </c>
      <c r="H164" s="133">
        <v>220</v>
      </c>
      <c r="I164" s="83"/>
      <c r="J164" s="44">
        <f t="shared" si="21"/>
        <v>0</v>
      </c>
    </row>
    <row r="165" spans="1:14" ht="18" customHeight="1" thickBot="1" x14ac:dyDescent="0.3">
      <c r="A165" s="177"/>
      <c r="B165" s="180"/>
      <c r="C165" s="183"/>
      <c r="D165" s="180"/>
      <c r="E165" s="183"/>
      <c r="F165" s="184" t="s">
        <v>4</v>
      </c>
      <c r="G165" s="184"/>
      <c r="H165" s="184"/>
      <c r="I165" s="9">
        <f>SUM(I159:I164)</f>
        <v>0</v>
      </c>
      <c r="J165" s="36">
        <f>SUM(J159:J164)</f>
        <v>0</v>
      </c>
    </row>
    <row r="166" spans="1:14" ht="39" customHeight="1" thickBot="1" x14ac:dyDescent="0.3">
      <c r="A166" s="230" t="s">
        <v>153</v>
      </c>
      <c r="B166" s="231"/>
      <c r="C166" s="231"/>
      <c r="D166" s="231"/>
      <c r="E166" s="231"/>
      <c r="F166" s="231"/>
      <c r="G166" s="231"/>
      <c r="H166" s="232"/>
      <c r="I166" s="15">
        <f>I88+I95+I102+I109+I116+I123+I151+I158+I165</f>
        <v>0</v>
      </c>
      <c r="J166" s="51">
        <f>J158+J165</f>
        <v>0</v>
      </c>
      <c r="K166" s="14"/>
      <c r="L166" s="14"/>
      <c r="M166" s="22"/>
      <c r="N166" s="14"/>
    </row>
    <row r="167" spans="1:14" ht="39" customHeight="1" thickBot="1" x14ac:dyDescent="0.3">
      <c r="A167" s="222" t="s">
        <v>56</v>
      </c>
      <c r="B167" s="222"/>
      <c r="C167" s="222"/>
      <c r="D167" s="222"/>
      <c r="E167" s="222"/>
      <c r="F167" s="222"/>
      <c r="G167" s="222"/>
      <c r="H167" s="222"/>
      <c r="I167" s="222"/>
      <c r="J167" s="223"/>
      <c r="K167" s="14"/>
      <c r="L167" s="14"/>
      <c r="M167" s="22"/>
      <c r="N167" s="14"/>
    </row>
    <row r="168" spans="1:14" ht="30" customHeight="1" thickBot="1" x14ac:dyDescent="0.3">
      <c r="A168" s="218" t="s">
        <v>7</v>
      </c>
      <c r="B168" s="215" t="s">
        <v>3</v>
      </c>
      <c r="C168" s="185" t="s">
        <v>93</v>
      </c>
      <c r="D168" s="215"/>
      <c r="E168" s="185" t="s">
        <v>57</v>
      </c>
      <c r="F168" s="105">
        <v>208</v>
      </c>
      <c r="G168" s="38">
        <v>46</v>
      </c>
      <c r="H168" s="42">
        <f>F168</f>
        <v>208</v>
      </c>
      <c r="I168" s="84"/>
      <c r="J168" s="43">
        <f>H168*I168</f>
        <v>0</v>
      </c>
    </row>
    <row r="169" spans="1:14" ht="30" customHeight="1" thickBot="1" x14ac:dyDescent="0.3">
      <c r="A169" s="176"/>
      <c r="B169" s="179"/>
      <c r="C169" s="182"/>
      <c r="D169" s="179"/>
      <c r="E169" s="182"/>
      <c r="F169" s="71"/>
      <c r="G169" s="75">
        <v>48</v>
      </c>
      <c r="H169" s="42">
        <f>H168</f>
        <v>208</v>
      </c>
      <c r="I169" s="83"/>
      <c r="J169" s="44">
        <f t="shared" ref="J169:J173" si="22">H169*I169</f>
        <v>0</v>
      </c>
      <c r="K169" s="164"/>
    </row>
    <row r="170" spans="1:14" ht="30" customHeight="1" thickBot="1" x14ac:dyDescent="0.3">
      <c r="A170" s="176"/>
      <c r="B170" s="179"/>
      <c r="C170" s="182"/>
      <c r="D170" s="179"/>
      <c r="E170" s="182"/>
      <c r="F170" s="71"/>
      <c r="G170" s="75">
        <v>50</v>
      </c>
      <c r="H170" s="42">
        <f>H168</f>
        <v>208</v>
      </c>
      <c r="I170" s="83"/>
      <c r="J170" s="44">
        <f t="shared" si="22"/>
        <v>0</v>
      </c>
    </row>
    <row r="171" spans="1:14" ht="30" customHeight="1" thickBot="1" x14ac:dyDescent="0.3">
      <c r="A171" s="176"/>
      <c r="B171" s="179"/>
      <c r="C171" s="182"/>
      <c r="D171" s="179"/>
      <c r="E171" s="182"/>
      <c r="F171" s="71"/>
      <c r="G171" s="75">
        <v>52</v>
      </c>
      <c r="H171" s="42">
        <f>H168</f>
        <v>208</v>
      </c>
      <c r="I171" s="83"/>
      <c r="J171" s="44">
        <f t="shared" si="22"/>
        <v>0</v>
      </c>
    </row>
    <row r="172" spans="1:14" ht="30" customHeight="1" thickBot="1" x14ac:dyDescent="0.3">
      <c r="A172" s="176"/>
      <c r="B172" s="179"/>
      <c r="C172" s="182"/>
      <c r="D172" s="179"/>
      <c r="E172" s="182"/>
      <c r="F172" s="71"/>
      <c r="G172" s="75">
        <v>54</v>
      </c>
      <c r="H172" s="42">
        <f>H168</f>
        <v>208</v>
      </c>
      <c r="I172" s="83"/>
      <c r="J172" s="44">
        <f t="shared" si="22"/>
        <v>0</v>
      </c>
    </row>
    <row r="173" spans="1:14" ht="30" customHeight="1" x14ac:dyDescent="0.25">
      <c r="A173" s="176"/>
      <c r="B173" s="179"/>
      <c r="C173" s="182"/>
      <c r="D173" s="179"/>
      <c r="E173" s="182"/>
      <c r="F173" s="71"/>
      <c r="G173" s="75">
        <v>56</v>
      </c>
      <c r="H173" s="42">
        <f>H172</f>
        <v>208</v>
      </c>
      <c r="I173" s="83"/>
      <c r="J173" s="44">
        <f t="shared" si="22"/>
        <v>0</v>
      </c>
    </row>
    <row r="174" spans="1:14" ht="30" customHeight="1" thickBot="1" x14ac:dyDescent="0.3">
      <c r="A174" s="177"/>
      <c r="B174" s="180"/>
      <c r="C174" s="183"/>
      <c r="D174" s="180"/>
      <c r="E174" s="183"/>
      <c r="F174" s="224" t="s">
        <v>4</v>
      </c>
      <c r="G174" s="224"/>
      <c r="H174" s="224"/>
      <c r="I174" s="9">
        <f>SUM(I168:I173)</f>
        <v>0</v>
      </c>
      <c r="J174" s="36">
        <f>SUM(J168:J173)</f>
        <v>0</v>
      </c>
    </row>
    <row r="175" spans="1:14" ht="30" customHeight="1" x14ac:dyDescent="0.25">
      <c r="A175" s="175" t="s">
        <v>7</v>
      </c>
      <c r="B175" s="178" t="s">
        <v>3</v>
      </c>
      <c r="C175" s="181" t="s">
        <v>93</v>
      </c>
      <c r="D175" s="178"/>
      <c r="E175" s="181" t="s">
        <v>59</v>
      </c>
      <c r="F175" s="132"/>
      <c r="G175" s="125">
        <v>46</v>
      </c>
      <c r="H175" s="133">
        <f>H168</f>
        <v>208</v>
      </c>
      <c r="I175" s="134"/>
      <c r="J175" s="135">
        <f>H175*I175</f>
        <v>0</v>
      </c>
    </row>
    <row r="176" spans="1:14" ht="30" customHeight="1" x14ac:dyDescent="0.25">
      <c r="A176" s="176"/>
      <c r="B176" s="179"/>
      <c r="C176" s="182"/>
      <c r="D176" s="179"/>
      <c r="E176" s="182"/>
      <c r="F176" s="71"/>
      <c r="G176" s="75">
        <v>48</v>
      </c>
      <c r="H176" s="92">
        <f>H168</f>
        <v>208</v>
      </c>
      <c r="I176" s="83"/>
      <c r="J176" s="44">
        <f t="shared" ref="J176:J180" si="23">H176*I176</f>
        <v>0</v>
      </c>
    </row>
    <row r="177" spans="1:11" ht="30" customHeight="1" x14ac:dyDescent="0.25">
      <c r="A177" s="176"/>
      <c r="B177" s="179"/>
      <c r="C177" s="182"/>
      <c r="D177" s="179"/>
      <c r="E177" s="182"/>
      <c r="F177" s="71"/>
      <c r="G177" s="75">
        <v>50</v>
      </c>
      <c r="H177" s="92">
        <f>H168</f>
        <v>208</v>
      </c>
      <c r="I177" s="83"/>
      <c r="J177" s="44">
        <f t="shared" si="23"/>
        <v>0</v>
      </c>
    </row>
    <row r="178" spans="1:11" ht="30" customHeight="1" x14ac:dyDescent="0.25">
      <c r="A178" s="176"/>
      <c r="B178" s="179"/>
      <c r="C178" s="182"/>
      <c r="D178" s="179"/>
      <c r="E178" s="182"/>
      <c r="F178" s="71"/>
      <c r="G178" s="75">
        <v>52</v>
      </c>
      <c r="H178" s="92">
        <f>H168</f>
        <v>208</v>
      </c>
      <c r="I178" s="85"/>
      <c r="J178" s="44">
        <f t="shared" si="23"/>
        <v>0</v>
      </c>
    </row>
    <row r="179" spans="1:11" ht="30" customHeight="1" x14ac:dyDescent="0.25">
      <c r="A179" s="176"/>
      <c r="B179" s="179"/>
      <c r="C179" s="182"/>
      <c r="D179" s="179"/>
      <c r="E179" s="182"/>
      <c r="F179" s="71"/>
      <c r="G179" s="75">
        <v>54</v>
      </c>
      <c r="H179" s="92">
        <f>H168</f>
        <v>208</v>
      </c>
      <c r="I179" s="85"/>
      <c r="J179" s="44">
        <f t="shared" si="23"/>
        <v>0</v>
      </c>
    </row>
    <row r="180" spans="1:11" ht="30" customHeight="1" x14ac:dyDescent="0.25">
      <c r="A180" s="176"/>
      <c r="B180" s="179"/>
      <c r="C180" s="182"/>
      <c r="D180" s="179"/>
      <c r="E180" s="182"/>
      <c r="F180" s="71"/>
      <c r="G180" s="75">
        <v>56</v>
      </c>
      <c r="H180" s="92">
        <f>H168</f>
        <v>208</v>
      </c>
      <c r="I180" s="85"/>
      <c r="J180" s="44">
        <f t="shared" si="23"/>
        <v>0</v>
      </c>
    </row>
    <row r="181" spans="1:11" ht="30" customHeight="1" thickBot="1" x14ac:dyDescent="0.3">
      <c r="A181" s="177"/>
      <c r="B181" s="180"/>
      <c r="C181" s="183"/>
      <c r="D181" s="180"/>
      <c r="E181" s="183"/>
      <c r="F181" s="224" t="s">
        <v>4</v>
      </c>
      <c r="G181" s="224"/>
      <c r="H181" s="224"/>
      <c r="I181" s="9">
        <f>SUM(I175:I180)</f>
        <v>0</v>
      </c>
      <c r="J181" s="36">
        <f>J175+J176+J177+J178+J179+J180</f>
        <v>0</v>
      </c>
    </row>
    <row r="182" spans="1:11" ht="30" customHeight="1" x14ac:dyDescent="0.25">
      <c r="A182" s="175" t="s">
        <v>7</v>
      </c>
      <c r="B182" s="178" t="s">
        <v>3</v>
      </c>
      <c r="C182" s="181" t="s">
        <v>93</v>
      </c>
      <c r="D182" s="178"/>
      <c r="E182" s="181" t="s">
        <v>58</v>
      </c>
      <c r="F182" s="132"/>
      <c r="G182" s="125">
        <v>46</v>
      </c>
      <c r="H182" s="133">
        <f>H168</f>
        <v>208</v>
      </c>
      <c r="I182" s="134"/>
      <c r="J182" s="135">
        <f>H182*I182</f>
        <v>0</v>
      </c>
      <c r="K182" s="164"/>
    </row>
    <row r="183" spans="1:11" ht="30" customHeight="1" x14ac:dyDescent="0.25">
      <c r="A183" s="176"/>
      <c r="B183" s="179"/>
      <c r="C183" s="182"/>
      <c r="D183" s="179"/>
      <c r="E183" s="182"/>
      <c r="F183" s="71"/>
      <c r="G183" s="75">
        <v>48</v>
      </c>
      <c r="H183" s="92">
        <f>H168</f>
        <v>208</v>
      </c>
      <c r="I183" s="83"/>
      <c r="J183" s="44">
        <f t="shared" ref="J183:J187" si="24">H183*I183</f>
        <v>0</v>
      </c>
    </row>
    <row r="184" spans="1:11" ht="30" customHeight="1" x14ac:dyDescent="0.25">
      <c r="A184" s="176"/>
      <c r="B184" s="179"/>
      <c r="C184" s="182"/>
      <c r="D184" s="179"/>
      <c r="E184" s="182"/>
      <c r="F184" s="71"/>
      <c r="G184" s="75">
        <v>50</v>
      </c>
      <c r="H184" s="92">
        <f>H168</f>
        <v>208</v>
      </c>
      <c r="I184" s="83"/>
      <c r="J184" s="44">
        <f t="shared" si="24"/>
        <v>0</v>
      </c>
    </row>
    <row r="185" spans="1:11" ht="30" customHeight="1" x14ac:dyDescent="0.25">
      <c r="A185" s="176"/>
      <c r="B185" s="179"/>
      <c r="C185" s="182"/>
      <c r="D185" s="179"/>
      <c r="E185" s="182"/>
      <c r="F185" s="71"/>
      <c r="G185" s="75">
        <v>52</v>
      </c>
      <c r="H185" s="92">
        <f>H168</f>
        <v>208</v>
      </c>
      <c r="I185" s="85"/>
      <c r="J185" s="44">
        <f t="shared" si="24"/>
        <v>0</v>
      </c>
    </row>
    <row r="186" spans="1:11" ht="30" customHeight="1" x14ac:dyDescent="0.25">
      <c r="A186" s="176"/>
      <c r="B186" s="179"/>
      <c r="C186" s="182"/>
      <c r="D186" s="179"/>
      <c r="E186" s="182"/>
      <c r="F186" s="71"/>
      <c r="G186" s="75">
        <v>54</v>
      </c>
      <c r="H186" s="92">
        <f>H168</f>
        <v>208</v>
      </c>
      <c r="I186" s="85"/>
      <c r="J186" s="44">
        <f t="shared" si="24"/>
        <v>0</v>
      </c>
    </row>
    <row r="187" spans="1:11" ht="30" customHeight="1" x14ac:dyDescent="0.25">
      <c r="A187" s="176"/>
      <c r="B187" s="179"/>
      <c r="C187" s="182"/>
      <c r="D187" s="179"/>
      <c r="E187" s="182"/>
      <c r="F187" s="71"/>
      <c r="G187" s="75">
        <v>56</v>
      </c>
      <c r="H187" s="92">
        <f>H168</f>
        <v>208</v>
      </c>
      <c r="I187" s="85"/>
      <c r="J187" s="44">
        <f t="shared" si="24"/>
        <v>0</v>
      </c>
    </row>
    <row r="188" spans="1:11" ht="30" customHeight="1" thickBot="1" x14ac:dyDescent="0.3">
      <c r="A188" s="177"/>
      <c r="B188" s="180"/>
      <c r="C188" s="183"/>
      <c r="D188" s="180"/>
      <c r="E188" s="183"/>
      <c r="F188" s="224" t="s">
        <v>4</v>
      </c>
      <c r="G188" s="224"/>
      <c r="H188" s="224"/>
      <c r="I188" s="9">
        <f>SUM(I182:I187)</f>
        <v>0</v>
      </c>
      <c r="J188" s="36">
        <f>SUM(J182:J187)</f>
        <v>0</v>
      </c>
    </row>
    <row r="189" spans="1:11" ht="30" customHeight="1" x14ac:dyDescent="0.25">
      <c r="A189" s="175" t="s">
        <v>7</v>
      </c>
      <c r="B189" s="178" t="s">
        <v>3</v>
      </c>
      <c r="C189" s="181" t="s">
        <v>93</v>
      </c>
      <c r="D189" s="178"/>
      <c r="E189" s="181" t="s">
        <v>60</v>
      </c>
      <c r="F189" s="132"/>
      <c r="G189" s="125">
        <v>46</v>
      </c>
      <c r="H189" s="133">
        <f>H168</f>
        <v>208</v>
      </c>
      <c r="I189" s="134"/>
      <c r="J189" s="135">
        <f>H189*I189</f>
        <v>0</v>
      </c>
    </row>
    <row r="190" spans="1:11" ht="30" customHeight="1" x14ac:dyDescent="0.25">
      <c r="A190" s="176"/>
      <c r="B190" s="179"/>
      <c r="C190" s="182"/>
      <c r="D190" s="179"/>
      <c r="E190" s="182"/>
      <c r="F190" s="71"/>
      <c r="G190" s="75">
        <v>48</v>
      </c>
      <c r="H190" s="92">
        <f>H168</f>
        <v>208</v>
      </c>
      <c r="I190" s="83"/>
      <c r="J190" s="44">
        <f t="shared" ref="J190:J194" si="25">H190*I190</f>
        <v>0</v>
      </c>
    </row>
    <row r="191" spans="1:11" ht="30" customHeight="1" x14ac:dyDescent="0.25">
      <c r="A191" s="176"/>
      <c r="B191" s="179"/>
      <c r="C191" s="182"/>
      <c r="D191" s="179"/>
      <c r="E191" s="182"/>
      <c r="F191" s="71"/>
      <c r="G191" s="75">
        <v>50</v>
      </c>
      <c r="H191" s="92">
        <f>H189</f>
        <v>208</v>
      </c>
      <c r="I191" s="83"/>
      <c r="J191" s="44">
        <f t="shared" si="25"/>
        <v>0</v>
      </c>
    </row>
    <row r="192" spans="1:11" ht="30" customHeight="1" x14ac:dyDescent="0.25">
      <c r="A192" s="176"/>
      <c r="B192" s="179"/>
      <c r="C192" s="182"/>
      <c r="D192" s="179"/>
      <c r="E192" s="182"/>
      <c r="F192" s="71"/>
      <c r="G192" s="75">
        <v>52</v>
      </c>
      <c r="H192" s="92">
        <f>H189</f>
        <v>208</v>
      </c>
      <c r="I192" s="83"/>
      <c r="J192" s="44">
        <f t="shared" si="25"/>
        <v>0</v>
      </c>
    </row>
    <row r="193" spans="1:14" ht="30" customHeight="1" x14ac:dyDescent="0.25">
      <c r="A193" s="176"/>
      <c r="B193" s="179"/>
      <c r="C193" s="182"/>
      <c r="D193" s="179"/>
      <c r="E193" s="182"/>
      <c r="F193" s="71"/>
      <c r="G193" s="75">
        <v>54</v>
      </c>
      <c r="H193" s="92">
        <f>H189</f>
        <v>208</v>
      </c>
      <c r="I193" s="83"/>
      <c r="J193" s="44">
        <f t="shared" si="25"/>
        <v>0</v>
      </c>
    </row>
    <row r="194" spans="1:14" ht="30" customHeight="1" x14ac:dyDescent="0.25">
      <c r="A194" s="176"/>
      <c r="B194" s="179"/>
      <c r="C194" s="182"/>
      <c r="D194" s="179"/>
      <c r="E194" s="182"/>
      <c r="F194" s="71"/>
      <c r="G194" s="75">
        <v>56</v>
      </c>
      <c r="H194" s="92">
        <f>H189</f>
        <v>208</v>
      </c>
      <c r="I194" s="83"/>
      <c r="J194" s="44">
        <f t="shared" si="25"/>
        <v>0</v>
      </c>
    </row>
    <row r="195" spans="1:14" ht="30" customHeight="1" thickBot="1" x14ac:dyDescent="0.3">
      <c r="A195" s="177"/>
      <c r="B195" s="180"/>
      <c r="C195" s="183"/>
      <c r="D195" s="180"/>
      <c r="E195" s="183"/>
      <c r="F195" s="224" t="s">
        <v>4</v>
      </c>
      <c r="G195" s="224"/>
      <c r="H195" s="224"/>
      <c r="I195" s="9">
        <f>SUM(I189:I194)</f>
        <v>0</v>
      </c>
      <c r="J195" s="36">
        <f>J189+J190+J191+J192+J193+J194</f>
        <v>0</v>
      </c>
    </row>
    <row r="196" spans="1:14" ht="39" customHeight="1" thickBot="1" x14ac:dyDescent="0.3">
      <c r="A196" s="225" t="s">
        <v>73</v>
      </c>
      <c r="B196" s="226"/>
      <c r="C196" s="226"/>
      <c r="D196" s="226"/>
      <c r="E196" s="226"/>
      <c r="F196" s="226"/>
      <c r="G196" s="226"/>
      <c r="H196" s="227"/>
      <c r="I196" s="15">
        <f>I168+I169+I170+I171+I172+I173+I175+I176+I177+I178+I179+I180+I182+I183+I184+I185+I186+I187+I189+I190+I191+I192+I193+I194</f>
        <v>0</v>
      </c>
      <c r="J196" s="51">
        <f>J168+J169+J170+J171+J172+J173+J175+J176+J177+J178+J179+J180+J182+J183+J184+J185+J186+J187+J189+J190+J191+J192+J193+J194</f>
        <v>0</v>
      </c>
      <c r="K196" s="14"/>
      <c r="L196" s="14"/>
      <c r="M196" s="22"/>
      <c r="N196" s="14"/>
    </row>
    <row r="197" spans="1:14" ht="39" customHeight="1" thickBot="1" x14ac:dyDescent="0.3">
      <c r="A197" s="222" t="s">
        <v>66</v>
      </c>
      <c r="B197" s="222"/>
      <c r="C197" s="222"/>
      <c r="D197" s="222"/>
      <c r="E197" s="222"/>
      <c r="F197" s="222"/>
      <c r="G197" s="222"/>
      <c r="H197" s="222"/>
      <c r="I197" s="222"/>
      <c r="J197" s="223"/>
      <c r="K197" s="14"/>
      <c r="L197" s="14"/>
      <c r="M197" s="22"/>
      <c r="N197" s="14"/>
    </row>
    <row r="198" spans="1:14" ht="27.95" customHeight="1" x14ac:dyDescent="0.25">
      <c r="A198" s="218" t="s">
        <v>7</v>
      </c>
      <c r="B198" s="215" t="s">
        <v>3</v>
      </c>
      <c r="C198" s="185" t="s">
        <v>92</v>
      </c>
      <c r="D198" s="215"/>
      <c r="E198" s="185" t="s">
        <v>52</v>
      </c>
      <c r="F198" s="105">
        <v>280</v>
      </c>
      <c r="G198" s="38">
        <v>46</v>
      </c>
      <c r="H198" s="42">
        <f>F198</f>
        <v>280</v>
      </c>
      <c r="I198" s="84"/>
      <c r="J198" s="43">
        <f>H198*I198</f>
        <v>0</v>
      </c>
    </row>
    <row r="199" spans="1:14" ht="27.95" customHeight="1" x14ac:dyDescent="0.25">
      <c r="A199" s="176"/>
      <c r="B199" s="179"/>
      <c r="C199" s="182"/>
      <c r="D199" s="179"/>
      <c r="E199" s="182"/>
      <c r="F199" s="71"/>
      <c r="G199" s="75">
        <v>48</v>
      </c>
      <c r="H199" s="92">
        <f>H198</f>
        <v>280</v>
      </c>
      <c r="I199" s="83"/>
      <c r="J199" s="44">
        <f t="shared" ref="J199:J203" si="26">H199*I199</f>
        <v>0</v>
      </c>
    </row>
    <row r="200" spans="1:14" ht="27.95" customHeight="1" x14ac:dyDescent="0.25">
      <c r="A200" s="176"/>
      <c r="B200" s="179"/>
      <c r="C200" s="182"/>
      <c r="D200" s="179"/>
      <c r="E200" s="182"/>
      <c r="F200" s="71"/>
      <c r="G200" s="75">
        <v>50</v>
      </c>
      <c r="H200" s="92">
        <f>H198</f>
        <v>280</v>
      </c>
      <c r="I200" s="83"/>
      <c r="J200" s="44">
        <f t="shared" si="26"/>
        <v>0</v>
      </c>
    </row>
    <row r="201" spans="1:14" ht="27.95" customHeight="1" x14ac:dyDescent="0.25">
      <c r="A201" s="176"/>
      <c r="B201" s="179"/>
      <c r="C201" s="182"/>
      <c r="D201" s="179"/>
      <c r="E201" s="182"/>
      <c r="F201" s="71"/>
      <c r="G201" s="75">
        <v>52</v>
      </c>
      <c r="H201" s="92">
        <f>H198</f>
        <v>280</v>
      </c>
      <c r="I201" s="83"/>
      <c r="J201" s="44">
        <f t="shared" si="26"/>
        <v>0</v>
      </c>
    </row>
    <row r="202" spans="1:14" ht="27.95" customHeight="1" x14ac:dyDescent="0.25">
      <c r="A202" s="176"/>
      <c r="B202" s="179"/>
      <c r="C202" s="182"/>
      <c r="D202" s="179"/>
      <c r="E202" s="182"/>
      <c r="F202" s="71"/>
      <c r="G202" s="75">
        <v>54</v>
      </c>
      <c r="H202" s="92">
        <f>H198</f>
        <v>280</v>
      </c>
      <c r="I202" s="83"/>
      <c r="J202" s="44">
        <f t="shared" si="26"/>
        <v>0</v>
      </c>
    </row>
    <row r="203" spans="1:14" ht="27.95" customHeight="1" x14ac:dyDescent="0.25">
      <c r="A203" s="176"/>
      <c r="B203" s="179"/>
      <c r="C203" s="182"/>
      <c r="D203" s="179"/>
      <c r="E203" s="182"/>
      <c r="F203" s="71"/>
      <c r="G203" s="75">
        <v>56</v>
      </c>
      <c r="H203" s="92">
        <f>H198</f>
        <v>280</v>
      </c>
      <c r="I203" s="83"/>
      <c r="J203" s="44">
        <f t="shared" si="26"/>
        <v>0</v>
      </c>
    </row>
    <row r="204" spans="1:14" ht="27.95" customHeight="1" thickBot="1" x14ac:dyDescent="0.3">
      <c r="A204" s="177"/>
      <c r="B204" s="180"/>
      <c r="C204" s="183"/>
      <c r="D204" s="180"/>
      <c r="E204" s="183"/>
      <c r="F204" s="212" t="s">
        <v>4</v>
      </c>
      <c r="G204" s="213"/>
      <c r="H204" s="214"/>
      <c r="I204" s="9">
        <f>SUM(I198:I203)</f>
        <v>0</v>
      </c>
      <c r="J204" s="36">
        <f>J198+J199+J200+J201+J202+J203</f>
        <v>0</v>
      </c>
    </row>
    <row r="205" spans="1:14" ht="27.95" customHeight="1" x14ac:dyDescent="0.25">
      <c r="A205" s="175" t="s">
        <v>7</v>
      </c>
      <c r="B205" s="178" t="s">
        <v>3</v>
      </c>
      <c r="C205" s="181" t="s">
        <v>92</v>
      </c>
      <c r="D205" s="178"/>
      <c r="E205" s="181" t="s">
        <v>53</v>
      </c>
      <c r="F205" s="132"/>
      <c r="G205" s="125">
        <v>46</v>
      </c>
      <c r="H205" s="133">
        <f>F198</f>
        <v>280</v>
      </c>
      <c r="I205" s="134"/>
      <c r="J205" s="135">
        <f>H205*I205</f>
        <v>0</v>
      </c>
    </row>
    <row r="206" spans="1:14" ht="27.95" customHeight="1" x14ac:dyDescent="0.25">
      <c r="A206" s="176"/>
      <c r="B206" s="179"/>
      <c r="C206" s="182"/>
      <c r="D206" s="179"/>
      <c r="E206" s="182"/>
      <c r="F206" s="71"/>
      <c r="G206" s="75" t="s">
        <v>16</v>
      </c>
      <c r="H206" s="92">
        <f>F198</f>
        <v>280</v>
      </c>
      <c r="I206" s="83"/>
      <c r="J206" s="44">
        <f t="shared" ref="J206:J210" si="27">H206*I206</f>
        <v>0</v>
      </c>
    </row>
    <row r="207" spans="1:14" ht="27.95" customHeight="1" x14ac:dyDescent="0.25">
      <c r="A207" s="176"/>
      <c r="B207" s="179"/>
      <c r="C207" s="182"/>
      <c r="D207" s="179"/>
      <c r="E207" s="182"/>
      <c r="F207" s="71"/>
      <c r="G207" s="75">
        <v>50</v>
      </c>
      <c r="H207" s="92">
        <f>F198</f>
        <v>280</v>
      </c>
      <c r="I207" s="83"/>
      <c r="J207" s="44">
        <f t="shared" si="27"/>
        <v>0</v>
      </c>
    </row>
    <row r="208" spans="1:14" ht="27.95" customHeight="1" x14ac:dyDescent="0.25">
      <c r="A208" s="176"/>
      <c r="B208" s="179"/>
      <c r="C208" s="182"/>
      <c r="D208" s="179"/>
      <c r="E208" s="182"/>
      <c r="F208" s="71"/>
      <c r="G208" s="75">
        <v>52</v>
      </c>
      <c r="H208" s="92">
        <f>F198</f>
        <v>280</v>
      </c>
      <c r="I208" s="83"/>
      <c r="J208" s="44">
        <f t="shared" si="27"/>
        <v>0</v>
      </c>
    </row>
    <row r="209" spans="1:10" ht="27.95" customHeight="1" x14ac:dyDescent="0.25">
      <c r="A209" s="176"/>
      <c r="B209" s="179"/>
      <c r="C209" s="182"/>
      <c r="D209" s="179"/>
      <c r="E209" s="182"/>
      <c r="F209" s="71"/>
      <c r="G209" s="75" t="s">
        <v>16</v>
      </c>
      <c r="H209" s="92">
        <f>F198</f>
        <v>280</v>
      </c>
      <c r="I209" s="83"/>
      <c r="J209" s="44">
        <f t="shared" si="27"/>
        <v>0</v>
      </c>
    </row>
    <row r="210" spans="1:10" ht="27.95" customHeight="1" x14ac:dyDescent="0.25">
      <c r="A210" s="176"/>
      <c r="B210" s="179"/>
      <c r="C210" s="182"/>
      <c r="D210" s="179"/>
      <c r="E210" s="182"/>
      <c r="F210" s="71"/>
      <c r="G210" s="75">
        <v>56</v>
      </c>
      <c r="H210" s="92">
        <f>F198</f>
        <v>280</v>
      </c>
      <c r="I210" s="83"/>
      <c r="J210" s="44">
        <f t="shared" si="27"/>
        <v>0</v>
      </c>
    </row>
    <row r="211" spans="1:10" ht="27.95" customHeight="1" thickBot="1" x14ac:dyDescent="0.3">
      <c r="A211" s="177"/>
      <c r="B211" s="180"/>
      <c r="C211" s="183"/>
      <c r="D211" s="180"/>
      <c r="E211" s="183"/>
      <c r="F211" s="184" t="s">
        <v>4</v>
      </c>
      <c r="G211" s="184"/>
      <c r="H211" s="184"/>
      <c r="I211" s="9">
        <f>SUM(I205:I210)</f>
        <v>0</v>
      </c>
      <c r="J211" s="36">
        <f>SUM(J205:J210)</f>
        <v>0</v>
      </c>
    </row>
    <row r="212" spans="1:10" ht="27.95" customHeight="1" x14ac:dyDescent="0.25">
      <c r="A212" s="175" t="s">
        <v>7</v>
      </c>
      <c r="B212" s="178" t="s">
        <v>3</v>
      </c>
      <c r="C212" s="181" t="s">
        <v>92</v>
      </c>
      <c r="D212" s="178"/>
      <c r="E212" s="181" t="s">
        <v>55</v>
      </c>
      <c r="F212" s="132"/>
      <c r="G212" s="125">
        <v>46</v>
      </c>
      <c r="H212" s="133">
        <f>F198</f>
        <v>280</v>
      </c>
      <c r="I212" s="134"/>
      <c r="J212" s="135">
        <f>H212*I212</f>
        <v>0</v>
      </c>
    </row>
    <row r="213" spans="1:10" ht="27.95" customHeight="1" x14ac:dyDescent="0.25">
      <c r="A213" s="176"/>
      <c r="B213" s="179"/>
      <c r="C213" s="182"/>
      <c r="D213" s="179"/>
      <c r="E213" s="182"/>
      <c r="F213" s="71"/>
      <c r="G213" s="75" t="s">
        <v>16</v>
      </c>
      <c r="H213" s="92">
        <f>H212</f>
        <v>280</v>
      </c>
      <c r="I213" s="83"/>
      <c r="J213" s="44">
        <f t="shared" ref="J213:J217" si="28">H213*I213</f>
        <v>0</v>
      </c>
    </row>
    <row r="214" spans="1:10" ht="27.95" customHeight="1" x14ac:dyDescent="0.25">
      <c r="A214" s="176"/>
      <c r="B214" s="179"/>
      <c r="C214" s="182"/>
      <c r="D214" s="179"/>
      <c r="E214" s="182"/>
      <c r="F214" s="71"/>
      <c r="G214" s="75" t="s">
        <v>16</v>
      </c>
      <c r="H214" s="92">
        <f>H212</f>
        <v>280</v>
      </c>
      <c r="I214" s="83"/>
      <c r="J214" s="44">
        <f t="shared" si="28"/>
        <v>0</v>
      </c>
    </row>
    <row r="215" spans="1:10" ht="27.95" customHeight="1" x14ac:dyDescent="0.25">
      <c r="A215" s="176"/>
      <c r="B215" s="179"/>
      <c r="C215" s="182"/>
      <c r="D215" s="179"/>
      <c r="E215" s="182"/>
      <c r="F215" s="71"/>
      <c r="G215" s="75" t="s">
        <v>16</v>
      </c>
      <c r="H215" s="92">
        <f>H212</f>
        <v>280</v>
      </c>
      <c r="I215" s="83"/>
      <c r="J215" s="44">
        <f t="shared" si="28"/>
        <v>0</v>
      </c>
    </row>
    <row r="216" spans="1:10" ht="27.95" customHeight="1" x14ac:dyDescent="0.25">
      <c r="A216" s="176"/>
      <c r="B216" s="179"/>
      <c r="C216" s="182"/>
      <c r="D216" s="179"/>
      <c r="E216" s="182"/>
      <c r="F216" s="71"/>
      <c r="G216" s="75" t="s">
        <v>16</v>
      </c>
      <c r="H216" s="92">
        <f>H212</f>
        <v>280</v>
      </c>
      <c r="I216" s="83"/>
      <c r="J216" s="44">
        <f t="shared" si="28"/>
        <v>0</v>
      </c>
    </row>
    <row r="217" spans="1:10" ht="27.95" customHeight="1" x14ac:dyDescent="0.25">
      <c r="A217" s="176"/>
      <c r="B217" s="179"/>
      <c r="C217" s="182"/>
      <c r="D217" s="179"/>
      <c r="E217" s="182"/>
      <c r="F217" s="71"/>
      <c r="G217" s="75">
        <v>56</v>
      </c>
      <c r="H217" s="92">
        <f>H212</f>
        <v>280</v>
      </c>
      <c r="I217" s="83"/>
      <c r="J217" s="44">
        <f t="shared" si="28"/>
        <v>0</v>
      </c>
    </row>
    <row r="218" spans="1:10" ht="27.95" customHeight="1" thickBot="1" x14ac:dyDescent="0.3">
      <c r="A218" s="177"/>
      <c r="B218" s="180"/>
      <c r="C218" s="183"/>
      <c r="D218" s="180"/>
      <c r="E218" s="183"/>
      <c r="F218" s="184" t="s">
        <v>4</v>
      </c>
      <c r="G218" s="184"/>
      <c r="H218" s="184"/>
      <c r="I218" s="9">
        <f>SUM(I212:I217)</f>
        <v>0</v>
      </c>
      <c r="J218" s="36">
        <f>SUM(J212:J217)</f>
        <v>0</v>
      </c>
    </row>
    <row r="219" spans="1:10" ht="27.95" customHeight="1" x14ac:dyDescent="0.25">
      <c r="A219" s="175" t="s">
        <v>7</v>
      </c>
      <c r="B219" s="178" t="s">
        <v>3</v>
      </c>
      <c r="C219" s="181" t="s">
        <v>92</v>
      </c>
      <c r="D219" s="178"/>
      <c r="E219" s="181" t="s">
        <v>54</v>
      </c>
      <c r="F219" s="132"/>
      <c r="G219" s="125">
        <v>46</v>
      </c>
      <c r="H219" s="133">
        <f>F198</f>
        <v>280</v>
      </c>
      <c r="I219" s="134"/>
      <c r="J219" s="135">
        <f>H219*I219</f>
        <v>0</v>
      </c>
    </row>
    <row r="220" spans="1:10" ht="27.95" customHeight="1" x14ac:dyDescent="0.25">
      <c r="A220" s="176"/>
      <c r="B220" s="179"/>
      <c r="C220" s="182"/>
      <c r="D220" s="179"/>
      <c r="E220" s="182"/>
      <c r="F220" s="71"/>
      <c r="G220" s="75" t="s">
        <v>16</v>
      </c>
      <c r="H220" s="92">
        <f>H219</f>
        <v>280</v>
      </c>
      <c r="I220" s="83"/>
      <c r="J220" s="44">
        <f t="shared" ref="J220:J224" si="29">H220*I220</f>
        <v>0</v>
      </c>
    </row>
    <row r="221" spans="1:10" ht="27.95" customHeight="1" x14ac:dyDescent="0.25">
      <c r="A221" s="176"/>
      <c r="B221" s="179"/>
      <c r="C221" s="182"/>
      <c r="D221" s="179"/>
      <c r="E221" s="182"/>
      <c r="F221" s="71"/>
      <c r="G221" s="75" t="s">
        <v>16</v>
      </c>
      <c r="H221" s="92">
        <f>H219</f>
        <v>280</v>
      </c>
      <c r="I221" s="83"/>
      <c r="J221" s="44">
        <f t="shared" si="29"/>
        <v>0</v>
      </c>
    </row>
    <row r="222" spans="1:10" ht="27.95" customHeight="1" x14ac:dyDescent="0.25">
      <c r="A222" s="176"/>
      <c r="B222" s="179"/>
      <c r="C222" s="182"/>
      <c r="D222" s="179"/>
      <c r="E222" s="182"/>
      <c r="F222" s="71"/>
      <c r="G222" s="75">
        <v>52</v>
      </c>
      <c r="H222" s="92">
        <f>H219</f>
        <v>280</v>
      </c>
      <c r="I222" s="83"/>
      <c r="J222" s="44">
        <f t="shared" si="29"/>
        <v>0</v>
      </c>
    </row>
    <row r="223" spans="1:10" ht="27.95" customHeight="1" x14ac:dyDescent="0.25">
      <c r="A223" s="176"/>
      <c r="B223" s="179"/>
      <c r="C223" s="182"/>
      <c r="D223" s="179"/>
      <c r="E223" s="182"/>
      <c r="F223" s="71"/>
      <c r="G223" s="75" t="s">
        <v>16</v>
      </c>
      <c r="H223" s="92">
        <f>H219</f>
        <v>280</v>
      </c>
      <c r="I223" s="83"/>
      <c r="J223" s="44">
        <f t="shared" si="29"/>
        <v>0</v>
      </c>
    </row>
    <row r="224" spans="1:10" ht="27.95" customHeight="1" x14ac:dyDescent="0.25">
      <c r="A224" s="176"/>
      <c r="B224" s="179"/>
      <c r="C224" s="182"/>
      <c r="D224" s="179"/>
      <c r="E224" s="182"/>
      <c r="F224" s="71"/>
      <c r="G224" s="75" t="s">
        <v>16</v>
      </c>
      <c r="H224" s="92">
        <f>H219</f>
        <v>280</v>
      </c>
      <c r="I224" s="83"/>
      <c r="J224" s="44">
        <f t="shared" si="29"/>
        <v>0</v>
      </c>
    </row>
    <row r="225" spans="1:14" ht="27.95" customHeight="1" thickBot="1" x14ac:dyDescent="0.3">
      <c r="A225" s="177"/>
      <c r="B225" s="180"/>
      <c r="C225" s="183"/>
      <c r="D225" s="180"/>
      <c r="E225" s="183"/>
      <c r="F225" s="184" t="s">
        <v>4</v>
      </c>
      <c r="G225" s="184"/>
      <c r="H225" s="184"/>
      <c r="I225" s="9">
        <f>SUM(I219:I224)</f>
        <v>0</v>
      </c>
      <c r="J225" s="36">
        <f>SUM(J219:J224)</f>
        <v>0</v>
      </c>
    </row>
    <row r="226" spans="1:14" ht="27.95" customHeight="1" x14ac:dyDescent="0.25">
      <c r="A226" s="175" t="s">
        <v>7</v>
      </c>
      <c r="B226" s="178" t="s">
        <v>3</v>
      </c>
      <c r="C226" s="181" t="s">
        <v>92</v>
      </c>
      <c r="D226" s="178"/>
      <c r="E226" s="181" t="s">
        <v>127</v>
      </c>
      <c r="F226" s="132"/>
      <c r="G226" s="125" t="s">
        <v>16</v>
      </c>
      <c r="H226" s="133">
        <f>H198</f>
        <v>280</v>
      </c>
      <c r="I226" s="134"/>
      <c r="J226" s="135">
        <f>H226*I226</f>
        <v>0</v>
      </c>
    </row>
    <row r="227" spans="1:14" ht="27.95" customHeight="1" x14ac:dyDescent="0.25">
      <c r="A227" s="176"/>
      <c r="B227" s="179"/>
      <c r="C227" s="182"/>
      <c r="D227" s="179"/>
      <c r="E227" s="182"/>
      <c r="F227" s="71"/>
      <c r="G227" s="75" t="s">
        <v>16</v>
      </c>
      <c r="H227" s="133">
        <f>H198</f>
        <v>280</v>
      </c>
      <c r="I227" s="83"/>
      <c r="J227" s="44">
        <f t="shared" ref="J227:J231" si="30">H227*I227</f>
        <v>0</v>
      </c>
    </row>
    <row r="228" spans="1:14" ht="27.95" customHeight="1" x14ac:dyDescent="0.25">
      <c r="A228" s="176"/>
      <c r="B228" s="179"/>
      <c r="C228" s="182"/>
      <c r="D228" s="179"/>
      <c r="E228" s="182"/>
      <c r="F228" s="71"/>
      <c r="G228" s="75" t="s">
        <v>16</v>
      </c>
      <c r="H228" s="133">
        <f>H198</f>
        <v>280</v>
      </c>
      <c r="I228" s="83"/>
      <c r="J228" s="44">
        <f t="shared" si="30"/>
        <v>0</v>
      </c>
    </row>
    <row r="229" spans="1:14" ht="27.95" customHeight="1" x14ac:dyDescent="0.25">
      <c r="A229" s="176"/>
      <c r="B229" s="179"/>
      <c r="C229" s="182"/>
      <c r="D229" s="179"/>
      <c r="E229" s="182"/>
      <c r="F229" s="71"/>
      <c r="G229" s="75" t="s">
        <v>16</v>
      </c>
      <c r="H229" s="133">
        <f>H198</f>
        <v>280</v>
      </c>
      <c r="I229" s="83"/>
      <c r="J229" s="44">
        <f t="shared" si="30"/>
        <v>0</v>
      </c>
    </row>
    <row r="230" spans="1:14" ht="27.95" customHeight="1" x14ac:dyDescent="0.25">
      <c r="A230" s="176"/>
      <c r="B230" s="179"/>
      <c r="C230" s="182"/>
      <c r="D230" s="179"/>
      <c r="E230" s="182"/>
      <c r="F230" s="71"/>
      <c r="G230" s="75" t="s">
        <v>16</v>
      </c>
      <c r="H230" s="133">
        <f>H198</f>
        <v>280</v>
      </c>
      <c r="I230" s="83"/>
      <c r="J230" s="44">
        <f t="shared" si="30"/>
        <v>0</v>
      </c>
    </row>
    <row r="231" spans="1:14" ht="27.95" customHeight="1" x14ac:dyDescent="0.25">
      <c r="A231" s="176"/>
      <c r="B231" s="179"/>
      <c r="C231" s="182"/>
      <c r="D231" s="179"/>
      <c r="E231" s="182"/>
      <c r="F231" s="71"/>
      <c r="G231" s="75" t="s">
        <v>16</v>
      </c>
      <c r="H231" s="133">
        <f>H198</f>
        <v>280</v>
      </c>
      <c r="I231" s="83"/>
      <c r="J231" s="44">
        <f t="shared" si="30"/>
        <v>0</v>
      </c>
    </row>
    <row r="232" spans="1:14" ht="27.95" customHeight="1" thickBot="1" x14ac:dyDescent="0.3">
      <c r="A232" s="177"/>
      <c r="B232" s="180"/>
      <c r="C232" s="183"/>
      <c r="D232" s="180"/>
      <c r="E232" s="183"/>
      <c r="F232" s="184" t="s">
        <v>4</v>
      </c>
      <c r="G232" s="184"/>
      <c r="H232" s="184"/>
      <c r="I232" s="9">
        <f>SUM(I226:I231)</f>
        <v>0</v>
      </c>
      <c r="J232" s="36">
        <f>SUM(J226:J231)</f>
        <v>0</v>
      </c>
    </row>
    <row r="233" spans="1:14" ht="39" customHeight="1" thickBot="1" x14ac:dyDescent="0.3">
      <c r="A233" s="225" t="s">
        <v>74</v>
      </c>
      <c r="B233" s="226"/>
      <c r="C233" s="226"/>
      <c r="D233" s="226"/>
      <c r="E233" s="226"/>
      <c r="F233" s="226"/>
      <c r="G233" s="226"/>
      <c r="H233" s="227"/>
      <c r="I233" s="15">
        <f>I204+I211+I218+I225+I232</f>
        <v>0</v>
      </c>
      <c r="J233" s="51">
        <f>J204+J211+J218+J225+J232</f>
        <v>0</v>
      </c>
      <c r="K233" s="14"/>
      <c r="L233" s="14"/>
      <c r="M233" s="22"/>
      <c r="N233" s="14"/>
    </row>
    <row r="234" spans="1:14" ht="39" customHeight="1" thickBot="1" x14ac:dyDescent="0.3">
      <c r="A234" s="222" t="s">
        <v>61</v>
      </c>
      <c r="B234" s="222"/>
      <c r="C234" s="222"/>
      <c r="D234" s="222"/>
      <c r="E234" s="222"/>
      <c r="F234" s="222"/>
      <c r="G234" s="222"/>
      <c r="H234" s="222"/>
      <c r="I234" s="222"/>
      <c r="J234" s="223"/>
      <c r="K234" s="14"/>
      <c r="L234" s="14"/>
      <c r="M234" s="22"/>
      <c r="N234" s="14"/>
    </row>
    <row r="235" spans="1:14" ht="30" customHeight="1" thickBot="1" x14ac:dyDescent="0.3">
      <c r="A235" s="218" t="s">
        <v>7</v>
      </c>
      <c r="B235" s="215" t="s">
        <v>3</v>
      </c>
      <c r="C235" s="185" t="s">
        <v>94</v>
      </c>
      <c r="D235" s="215"/>
      <c r="E235" s="185" t="s">
        <v>63</v>
      </c>
      <c r="F235" s="105">
        <v>208</v>
      </c>
      <c r="G235" s="38">
        <v>46</v>
      </c>
      <c r="H235" s="42">
        <f>F235</f>
        <v>208</v>
      </c>
      <c r="I235" s="84"/>
      <c r="J235" s="43">
        <f>H235*I235</f>
        <v>0</v>
      </c>
    </row>
    <row r="236" spans="1:14" ht="30" customHeight="1" thickBot="1" x14ac:dyDescent="0.3">
      <c r="A236" s="176"/>
      <c r="B236" s="179"/>
      <c r="C236" s="182"/>
      <c r="D236" s="179"/>
      <c r="E236" s="182"/>
      <c r="F236" s="71"/>
      <c r="G236" s="75">
        <v>48</v>
      </c>
      <c r="H236" s="42">
        <f>H235</f>
        <v>208</v>
      </c>
      <c r="I236" s="83"/>
      <c r="J236" s="44">
        <f t="shared" ref="J236:J240" si="31">H236*I236</f>
        <v>0</v>
      </c>
    </row>
    <row r="237" spans="1:14" ht="30" customHeight="1" thickBot="1" x14ac:dyDescent="0.3">
      <c r="A237" s="176"/>
      <c r="B237" s="179"/>
      <c r="C237" s="182"/>
      <c r="D237" s="179"/>
      <c r="E237" s="182"/>
      <c r="F237" s="71"/>
      <c r="G237" s="75">
        <v>50</v>
      </c>
      <c r="H237" s="42">
        <f>H235</f>
        <v>208</v>
      </c>
      <c r="I237" s="83"/>
      <c r="J237" s="44">
        <f t="shared" si="31"/>
        <v>0</v>
      </c>
    </row>
    <row r="238" spans="1:14" ht="30" customHeight="1" thickBot="1" x14ac:dyDescent="0.3">
      <c r="A238" s="176"/>
      <c r="B238" s="179"/>
      <c r="C238" s="182"/>
      <c r="D238" s="179"/>
      <c r="E238" s="182"/>
      <c r="F238" s="71"/>
      <c r="G238" s="75">
        <v>52</v>
      </c>
      <c r="H238" s="42">
        <f>H235</f>
        <v>208</v>
      </c>
      <c r="I238" s="83"/>
      <c r="J238" s="44">
        <f t="shared" si="31"/>
        <v>0</v>
      </c>
    </row>
    <row r="239" spans="1:14" ht="30" customHeight="1" thickBot="1" x14ac:dyDescent="0.3">
      <c r="A239" s="176"/>
      <c r="B239" s="179"/>
      <c r="C239" s="182"/>
      <c r="D239" s="179"/>
      <c r="E239" s="182"/>
      <c r="F239" s="71"/>
      <c r="G239" s="75">
        <v>54</v>
      </c>
      <c r="H239" s="42">
        <f>H235</f>
        <v>208</v>
      </c>
      <c r="I239" s="83"/>
      <c r="J239" s="44">
        <f t="shared" si="31"/>
        <v>0</v>
      </c>
    </row>
    <row r="240" spans="1:14" ht="30" customHeight="1" x14ac:dyDescent="0.25">
      <c r="A240" s="176"/>
      <c r="B240" s="179"/>
      <c r="C240" s="182"/>
      <c r="D240" s="179"/>
      <c r="E240" s="182"/>
      <c r="F240" s="71"/>
      <c r="G240" s="75">
        <v>56</v>
      </c>
      <c r="H240" s="42">
        <f>H235</f>
        <v>208</v>
      </c>
      <c r="I240" s="83"/>
      <c r="J240" s="44">
        <f t="shared" si="31"/>
        <v>0</v>
      </c>
    </row>
    <row r="241" spans="1:10" ht="30" customHeight="1" thickBot="1" x14ac:dyDescent="0.3">
      <c r="A241" s="177"/>
      <c r="B241" s="180"/>
      <c r="C241" s="183"/>
      <c r="D241" s="180"/>
      <c r="E241" s="183"/>
      <c r="F241" s="184" t="s">
        <v>4</v>
      </c>
      <c r="G241" s="184"/>
      <c r="H241" s="184"/>
      <c r="I241" s="9">
        <f>SUM(I235:I240)</f>
        <v>0</v>
      </c>
      <c r="J241" s="36">
        <f>SUM(J235:J240)</f>
        <v>0</v>
      </c>
    </row>
    <row r="242" spans="1:10" ht="30" customHeight="1" x14ac:dyDescent="0.25">
      <c r="A242" s="175" t="s">
        <v>7</v>
      </c>
      <c r="B242" s="178" t="s">
        <v>3</v>
      </c>
      <c r="C242" s="181" t="s">
        <v>94</v>
      </c>
      <c r="D242" s="178"/>
      <c r="E242" s="181" t="s">
        <v>62</v>
      </c>
      <c r="F242" s="132"/>
      <c r="G242" s="125">
        <v>46</v>
      </c>
      <c r="H242" s="133">
        <f>H235</f>
        <v>208</v>
      </c>
      <c r="I242" s="134"/>
      <c r="J242" s="135">
        <f>H242*I242</f>
        <v>0</v>
      </c>
    </row>
    <row r="243" spans="1:10" ht="30" customHeight="1" x14ac:dyDescent="0.25">
      <c r="A243" s="176"/>
      <c r="B243" s="179"/>
      <c r="C243" s="182"/>
      <c r="D243" s="179"/>
      <c r="E243" s="182"/>
      <c r="F243" s="71"/>
      <c r="G243" s="75" t="s">
        <v>16</v>
      </c>
      <c r="H243" s="92">
        <f>H235</f>
        <v>208</v>
      </c>
      <c r="I243" s="83"/>
      <c r="J243" s="44">
        <f t="shared" ref="J243:J247" si="32">H243*I243</f>
        <v>0</v>
      </c>
    </row>
    <row r="244" spans="1:10" ht="30" customHeight="1" x14ac:dyDescent="0.25">
      <c r="A244" s="176"/>
      <c r="B244" s="179"/>
      <c r="C244" s="182"/>
      <c r="D244" s="179"/>
      <c r="E244" s="182"/>
      <c r="F244" s="71"/>
      <c r="G244" s="75" t="s">
        <v>16</v>
      </c>
      <c r="H244" s="92">
        <f>H235</f>
        <v>208</v>
      </c>
      <c r="I244" s="83"/>
      <c r="J244" s="44">
        <f t="shared" si="32"/>
        <v>0</v>
      </c>
    </row>
    <row r="245" spans="1:10" ht="30" customHeight="1" x14ac:dyDescent="0.25">
      <c r="A245" s="176"/>
      <c r="B245" s="179"/>
      <c r="C245" s="182"/>
      <c r="D245" s="179"/>
      <c r="E245" s="182"/>
      <c r="F245" s="71"/>
      <c r="G245" s="75" t="s">
        <v>16</v>
      </c>
      <c r="H245" s="92">
        <f>H235</f>
        <v>208</v>
      </c>
      <c r="I245" s="83"/>
      <c r="J245" s="44">
        <f t="shared" si="32"/>
        <v>0</v>
      </c>
    </row>
    <row r="246" spans="1:10" ht="30" customHeight="1" x14ac:dyDescent="0.25">
      <c r="A246" s="176"/>
      <c r="B246" s="179"/>
      <c r="C246" s="182"/>
      <c r="D246" s="179"/>
      <c r="E246" s="182"/>
      <c r="F246" s="71"/>
      <c r="G246" s="75">
        <v>54</v>
      </c>
      <c r="H246" s="92">
        <f>H235</f>
        <v>208</v>
      </c>
      <c r="I246" s="83"/>
      <c r="J246" s="44">
        <f t="shared" si="32"/>
        <v>0</v>
      </c>
    </row>
    <row r="247" spans="1:10" ht="30" customHeight="1" x14ac:dyDescent="0.25">
      <c r="A247" s="176"/>
      <c r="B247" s="179"/>
      <c r="C247" s="182"/>
      <c r="D247" s="179"/>
      <c r="E247" s="182"/>
      <c r="F247" s="71"/>
      <c r="G247" s="75" t="s">
        <v>16</v>
      </c>
      <c r="H247" s="92">
        <f>H235</f>
        <v>208</v>
      </c>
      <c r="I247" s="83"/>
      <c r="J247" s="44">
        <f t="shared" si="32"/>
        <v>0</v>
      </c>
    </row>
    <row r="248" spans="1:10" ht="30" customHeight="1" thickBot="1" x14ac:dyDescent="0.3">
      <c r="A248" s="177"/>
      <c r="B248" s="180"/>
      <c r="C248" s="183"/>
      <c r="D248" s="180"/>
      <c r="E248" s="183"/>
      <c r="F248" s="184" t="s">
        <v>4</v>
      </c>
      <c r="G248" s="184"/>
      <c r="H248" s="184"/>
      <c r="I248" s="9">
        <f>SUM(I242:I247)</f>
        <v>0</v>
      </c>
      <c r="J248" s="36">
        <f>SUM(J242:J247)</f>
        <v>0</v>
      </c>
    </row>
    <row r="249" spans="1:10" ht="30" customHeight="1" x14ac:dyDescent="0.25">
      <c r="A249" s="175" t="s">
        <v>7</v>
      </c>
      <c r="B249" s="178" t="s">
        <v>3</v>
      </c>
      <c r="C249" s="181" t="s">
        <v>94</v>
      </c>
      <c r="D249" s="178"/>
      <c r="E249" s="181" t="s">
        <v>64</v>
      </c>
      <c r="F249" s="132"/>
      <c r="G249" s="125">
        <v>46</v>
      </c>
      <c r="H249" s="133">
        <f>F235</f>
        <v>208</v>
      </c>
      <c r="I249" s="134"/>
      <c r="J249" s="135">
        <f>H249*I249</f>
        <v>0</v>
      </c>
    </row>
    <row r="250" spans="1:10" ht="30" customHeight="1" x14ac:dyDescent="0.25">
      <c r="A250" s="176"/>
      <c r="B250" s="179"/>
      <c r="C250" s="182"/>
      <c r="D250" s="179"/>
      <c r="E250" s="182"/>
      <c r="F250" s="71"/>
      <c r="G250" s="75">
        <v>48</v>
      </c>
      <c r="H250" s="92">
        <f>H249</f>
        <v>208</v>
      </c>
      <c r="I250" s="83"/>
      <c r="J250" s="44">
        <f t="shared" ref="J250:J254" si="33">H250*I250</f>
        <v>0</v>
      </c>
    </row>
    <row r="251" spans="1:10" ht="30" customHeight="1" x14ac:dyDescent="0.25">
      <c r="A251" s="176"/>
      <c r="B251" s="179"/>
      <c r="C251" s="182"/>
      <c r="D251" s="179"/>
      <c r="E251" s="182"/>
      <c r="F251" s="71"/>
      <c r="G251" s="75">
        <v>50</v>
      </c>
      <c r="H251" s="92">
        <f>H249</f>
        <v>208</v>
      </c>
      <c r="I251" s="83"/>
      <c r="J251" s="44">
        <f t="shared" si="33"/>
        <v>0</v>
      </c>
    </row>
    <row r="252" spans="1:10" ht="30" customHeight="1" x14ac:dyDescent="0.25">
      <c r="A252" s="176"/>
      <c r="B252" s="179"/>
      <c r="C252" s="182"/>
      <c r="D252" s="179"/>
      <c r="E252" s="182"/>
      <c r="F252" s="71"/>
      <c r="G252" s="75">
        <v>52</v>
      </c>
      <c r="H252" s="92">
        <f>H249</f>
        <v>208</v>
      </c>
      <c r="I252" s="83"/>
      <c r="J252" s="44">
        <f t="shared" si="33"/>
        <v>0</v>
      </c>
    </row>
    <row r="253" spans="1:10" ht="30" customHeight="1" x14ac:dyDescent="0.25">
      <c r="A253" s="176"/>
      <c r="B253" s="179"/>
      <c r="C253" s="182"/>
      <c r="D253" s="179"/>
      <c r="E253" s="182"/>
      <c r="F253" s="71"/>
      <c r="G253" s="75">
        <v>54</v>
      </c>
      <c r="H253" s="92">
        <f>H249</f>
        <v>208</v>
      </c>
      <c r="I253" s="83"/>
      <c r="J253" s="44">
        <f t="shared" si="33"/>
        <v>0</v>
      </c>
    </row>
    <row r="254" spans="1:10" ht="30" customHeight="1" x14ac:dyDescent="0.25">
      <c r="A254" s="176"/>
      <c r="B254" s="179"/>
      <c r="C254" s="182"/>
      <c r="D254" s="179"/>
      <c r="E254" s="182"/>
      <c r="F254" s="71"/>
      <c r="G254" s="75">
        <v>56</v>
      </c>
      <c r="H254" s="92">
        <f>H249</f>
        <v>208</v>
      </c>
      <c r="I254" s="83"/>
      <c r="J254" s="44">
        <f t="shared" si="33"/>
        <v>0</v>
      </c>
    </row>
    <row r="255" spans="1:10" ht="30" customHeight="1" thickBot="1" x14ac:dyDescent="0.3">
      <c r="A255" s="177"/>
      <c r="B255" s="180"/>
      <c r="C255" s="183"/>
      <c r="D255" s="180"/>
      <c r="E255" s="183"/>
      <c r="F255" s="184" t="s">
        <v>4</v>
      </c>
      <c r="G255" s="184"/>
      <c r="H255" s="184"/>
      <c r="I255" s="9">
        <f>SUM(I249:I254)</f>
        <v>0</v>
      </c>
      <c r="J255" s="36">
        <f>SUM(J249:J254)</f>
        <v>0</v>
      </c>
    </row>
    <row r="256" spans="1:10" ht="30" customHeight="1" x14ac:dyDescent="0.25">
      <c r="A256" s="175" t="s">
        <v>7</v>
      </c>
      <c r="B256" s="178" t="s">
        <v>3</v>
      </c>
      <c r="C256" s="181" t="s">
        <v>94</v>
      </c>
      <c r="D256" s="178"/>
      <c r="E256" s="181" t="s">
        <v>65</v>
      </c>
      <c r="F256" s="132"/>
      <c r="G256" s="125">
        <v>46</v>
      </c>
      <c r="H256" s="133">
        <f>F235</f>
        <v>208</v>
      </c>
      <c r="I256" s="134"/>
      <c r="J256" s="135">
        <f>H256*I256</f>
        <v>0</v>
      </c>
    </row>
    <row r="257" spans="1:14" ht="30" customHeight="1" x14ac:dyDescent="0.25">
      <c r="A257" s="176"/>
      <c r="B257" s="179"/>
      <c r="C257" s="182"/>
      <c r="D257" s="179"/>
      <c r="E257" s="182"/>
      <c r="F257" s="71"/>
      <c r="G257" s="75">
        <v>48</v>
      </c>
      <c r="H257" s="92">
        <f>H256</f>
        <v>208</v>
      </c>
      <c r="I257" s="83"/>
      <c r="J257" s="44">
        <f t="shared" ref="J257:J261" si="34">H257*I257</f>
        <v>0</v>
      </c>
    </row>
    <row r="258" spans="1:14" ht="30" customHeight="1" x14ac:dyDescent="0.25">
      <c r="A258" s="176"/>
      <c r="B258" s="179"/>
      <c r="C258" s="182"/>
      <c r="D258" s="179"/>
      <c r="E258" s="182"/>
      <c r="F258" s="71"/>
      <c r="G258" s="75">
        <v>50</v>
      </c>
      <c r="H258" s="92">
        <f>H256</f>
        <v>208</v>
      </c>
      <c r="I258" s="83"/>
      <c r="J258" s="44">
        <f t="shared" si="34"/>
        <v>0</v>
      </c>
    </row>
    <row r="259" spans="1:14" ht="30" customHeight="1" x14ac:dyDescent="0.25">
      <c r="A259" s="176"/>
      <c r="B259" s="179"/>
      <c r="C259" s="182"/>
      <c r="D259" s="179"/>
      <c r="E259" s="182"/>
      <c r="F259" s="71"/>
      <c r="G259" s="75">
        <v>52</v>
      </c>
      <c r="H259" s="92">
        <f>H256</f>
        <v>208</v>
      </c>
      <c r="I259" s="85"/>
      <c r="J259" s="44">
        <f t="shared" si="34"/>
        <v>0</v>
      </c>
    </row>
    <row r="260" spans="1:14" ht="30" customHeight="1" x14ac:dyDescent="0.25">
      <c r="A260" s="176"/>
      <c r="B260" s="179"/>
      <c r="C260" s="182"/>
      <c r="D260" s="179"/>
      <c r="E260" s="182"/>
      <c r="F260" s="71"/>
      <c r="G260" s="75" t="s">
        <v>16</v>
      </c>
      <c r="H260" s="92">
        <f>H256</f>
        <v>208</v>
      </c>
      <c r="I260" s="85"/>
      <c r="J260" s="44">
        <f t="shared" si="34"/>
        <v>0</v>
      </c>
    </row>
    <row r="261" spans="1:14" ht="30" customHeight="1" x14ac:dyDescent="0.25">
      <c r="A261" s="176"/>
      <c r="B261" s="179"/>
      <c r="C261" s="182"/>
      <c r="D261" s="179"/>
      <c r="E261" s="182"/>
      <c r="F261" s="71"/>
      <c r="G261" s="75">
        <v>56</v>
      </c>
      <c r="H261" s="92">
        <f>H256</f>
        <v>208</v>
      </c>
      <c r="I261" s="85"/>
      <c r="J261" s="44">
        <f t="shared" si="34"/>
        <v>0</v>
      </c>
    </row>
    <row r="262" spans="1:14" ht="30" customHeight="1" thickBot="1" x14ac:dyDescent="0.3">
      <c r="A262" s="177"/>
      <c r="B262" s="180"/>
      <c r="C262" s="183"/>
      <c r="D262" s="180"/>
      <c r="E262" s="183"/>
      <c r="F262" s="184" t="s">
        <v>4</v>
      </c>
      <c r="G262" s="184"/>
      <c r="H262" s="184"/>
      <c r="I262" s="9">
        <f>SUM(I256:I261)</f>
        <v>0</v>
      </c>
      <c r="J262" s="36">
        <f>J256+J257+J258+J259+J260+J261</f>
        <v>0</v>
      </c>
    </row>
    <row r="263" spans="1:14" ht="39" customHeight="1" thickBot="1" x14ac:dyDescent="0.3">
      <c r="A263" s="225" t="s">
        <v>72</v>
      </c>
      <c r="B263" s="226"/>
      <c r="C263" s="226"/>
      <c r="D263" s="226"/>
      <c r="E263" s="226"/>
      <c r="F263" s="226"/>
      <c r="G263" s="226"/>
      <c r="H263" s="227"/>
      <c r="I263" s="15">
        <f>I235+I236+I237+I238+I239+I240+I242+I243+I244+I245+I246+I247+I249+I250+I251+I252+I253+I254+I256+I257+I258+I259+I260+I261</f>
        <v>0</v>
      </c>
      <c r="J263" s="51">
        <f>J235+J236+J237+J238+J239+J240+J242+J243+J244+J245+J246+J247+J249+J250+J251+J252+J253+J254+J256+J257+J258+J259+J260+J261</f>
        <v>0</v>
      </c>
      <c r="K263" s="14"/>
      <c r="L263" s="14"/>
      <c r="M263" s="22"/>
      <c r="N263" s="14"/>
    </row>
    <row r="264" spans="1:14" ht="39" customHeight="1" thickBot="1" x14ac:dyDescent="0.3">
      <c r="A264" s="222" t="s">
        <v>70</v>
      </c>
      <c r="B264" s="222"/>
      <c r="C264" s="222"/>
      <c r="D264" s="222"/>
      <c r="E264" s="222"/>
      <c r="F264" s="222"/>
      <c r="G264" s="222"/>
      <c r="H264" s="222"/>
      <c r="I264" s="222"/>
      <c r="J264" s="223"/>
      <c r="K264" s="14"/>
      <c r="L264" s="14"/>
      <c r="M264" s="22"/>
      <c r="N264" s="14"/>
    </row>
    <row r="265" spans="1:14" ht="30" customHeight="1" x14ac:dyDescent="0.25">
      <c r="A265" s="218" t="s">
        <v>7</v>
      </c>
      <c r="B265" s="215" t="s">
        <v>3</v>
      </c>
      <c r="C265" s="185" t="s">
        <v>95</v>
      </c>
      <c r="D265" s="215"/>
      <c r="E265" s="185" t="s">
        <v>67</v>
      </c>
      <c r="F265" s="105">
        <v>232</v>
      </c>
      <c r="G265" s="38">
        <v>46</v>
      </c>
      <c r="H265" s="42">
        <f>F265</f>
        <v>232</v>
      </c>
      <c r="I265" s="84"/>
      <c r="J265" s="43">
        <f>H265*I265</f>
        <v>0</v>
      </c>
    </row>
    <row r="266" spans="1:14" ht="30" customHeight="1" x14ac:dyDescent="0.25">
      <c r="A266" s="176"/>
      <c r="B266" s="179"/>
      <c r="C266" s="182"/>
      <c r="D266" s="179"/>
      <c r="E266" s="182"/>
      <c r="F266" s="71"/>
      <c r="G266" s="75">
        <v>48</v>
      </c>
      <c r="H266" s="92">
        <f>H265</f>
        <v>232</v>
      </c>
      <c r="I266" s="83"/>
      <c r="J266" s="44">
        <f t="shared" ref="J266:J270" si="35">H266*I266</f>
        <v>0</v>
      </c>
    </row>
    <row r="267" spans="1:14" ht="30" customHeight="1" x14ac:dyDescent="0.25">
      <c r="A267" s="176"/>
      <c r="B267" s="179"/>
      <c r="C267" s="182"/>
      <c r="D267" s="179"/>
      <c r="E267" s="182"/>
      <c r="F267" s="71"/>
      <c r="G267" s="75">
        <v>50</v>
      </c>
      <c r="H267" s="92">
        <f>H265</f>
        <v>232</v>
      </c>
      <c r="I267" s="83"/>
      <c r="J267" s="44">
        <f t="shared" si="35"/>
        <v>0</v>
      </c>
    </row>
    <row r="268" spans="1:14" ht="30" customHeight="1" x14ac:dyDescent="0.25">
      <c r="A268" s="176"/>
      <c r="B268" s="179"/>
      <c r="C268" s="182"/>
      <c r="D268" s="179"/>
      <c r="E268" s="182"/>
      <c r="F268" s="71"/>
      <c r="G268" s="75">
        <v>52</v>
      </c>
      <c r="H268" s="92">
        <f>H265</f>
        <v>232</v>
      </c>
      <c r="I268" s="83"/>
      <c r="J268" s="44">
        <f t="shared" si="35"/>
        <v>0</v>
      </c>
    </row>
    <row r="269" spans="1:14" ht="30" customHeight="1" x14ac:dyDescent="0.25">
      <c r="A269" s="176"/>
      <c r="B269" s="179"/>
      <c r="C269" s="182"/>
      <c r="D269" s="179"/>
      <c r="E269" s="182"/>
      <c r="F269" s="71"/>
      <c r="G269" s="75">
        <v>54</v>
      </c>
      <c r="H269" s="92">
        <f>H265</f>
        <v>232</v>
      </c>
      <c r="I269" s="83"/>
      <c r="J269" s="44">
        <f t="shared" si="35"/>
        <v>0</v>
      </c>
    </row>
    <row r="270" spans="1:14" ht="30" customHeight="1" x14ac:dyDescent="0.25">
      <c r="A270" s="176"/>
      <c r="B270" s="179"/>
      <c r="C270" s="182"/>
      <c r="D270" s="179"/>
      <c r="E270" s="182"/>
      <c r="F270" s="71"/>
      <c r="G270" s="75">
        <v>56</v>
      </c>
      <c r="H270" s="92">
        <f>H265</f>
        <v>232</v>
      </c>
      <c r="I270" s="83"/>
      <c r="J270" s="44">
        <f t="shared" si="35"/>
        <v>0</v>
      </c>
    </row>
    <row r="271" spans="1:14" ht="30" customHeight="1" thickBot="1" x14ac:dyDescent="0.3">
      <c r="A271" s="177"/>
      <c r="B271" s="180"/>
      <c r="C271" s="183"/>
      <c r="D271" s="180"/>
      <c r="E271" s="183"/>
      <c r="F271" s="184" t="s">
        <v>4</v>
      </c>
      <c r="G271" s="184"/>
      <c r="H271" s="184"/>
      <c r="I271" s="9">
        <f>SUM(I265:I270)</f>
        <v>0</v>
      </c>
      <c r="J271" s="36">
        <f>SUM(J265:J270)</f>
        <v>0</v>
      </c>
    </row>
    <row r="272" spans="1:14" ht="30" customHeight="1" x14ac:dyDescent="0.25">
      <c r="A272" s="175" t="s">
        <v>7</v>
      </c>
      <c r="B272" s="178" t="s">
        <v>3</v>
      </c>
      <c r="C272" s="181" t="s">
        <v>96</v>
      </c>
      <c r="D272" s="178"/>
      <c r="E272" s="181" t="s">
        <v>68</v>
      </c>
      <c r="F272" s="132"/>
      <c r="G272" s="125" t="s">
        <v>16</v>
      </c>
      <c r="H272" s="133">
        <f>F265</f>
        <v>232</v>
      </c>
      <c r="I272" s="134"/>
      <c r="J272" s="135">
        <f>H272*I272</f>
        <v>0</v>
      </c>
    </row>
    <row r="273" spans="1:14" ht="30" customHeight="1" x14ac:dyDescent="0.25">
      <c r="A273" s="176"/>
      <c r="B273" s="179"/>
      <c r="C273" s="182"/>
      <c r="D273" s="179"/>
      <c r="E273" s="182"/>
      <c r="F273" s="71"/>
      <c r="G273" s="75" t="s">
        <v>16</v>
      </c>
      <c r="H273" s="92">
        <f>H272</f>
        <v>232</v>
      </c>
      <c r="I273" s="83"/>
      <c r="J273" s="44">
        <f t="shared" ref="J273:J277" si="36">H273*I273</f>
        <v>0</v>
      </c>
    </row>
    <row r="274" spans="1:14" ht="30" customHeight="1" x14ac:dyDescent="0.25">
      <c r="A274" s="176"/>
      <c r="B274" s="179"/>
      <c r="C274" s="182"/>
      <c r="D274" s="179"/>
      <c r="E274" s="182"/>
      <c r="F274" s="71"/>
      <c r="G274" s="75" t="s">
        <v>16</v>
      </c>
      <c r="H274" s="92">
        <f>H272</f>
        <v>232</v>
      </c>
      <c r="I274" s="83"/>
      <c r="J274" s="44">
        <f t="shared" si="36"/>
        <v>0</v>
      </c>
    </row>
    <row r="275" spans="1:14" ht="30" customHeight="1" x14ac:dyDescent="0.25">
      <c r="A275" s="176"/>
      <c r="B275" s="179"/>
      <c r="C275" s="182"/>
      <c r="D275" s="179"/>
      <c r="E275" s="182"/>
      <c r="F275" s="71"/>
      <c r="G275" s="75">
        <v>52</v>
      </c>
      <c r="H275" s="92">
        <f>H272</f>
        <v>232</v>
      </c>
      <c r="I275" s="83"/>
      <c r="J275" s="44">
        <f t="shared" si="36"/>
        <v>0</v>
      </c>
    </row>
    <row r="276" spans="1:14" ht="30" customHeight="1" x14ac:dyDescent="0.25">
      <c r="A276" s="176"/>
      <c r="B276" s="179"/>
      <c r="C276" s="182"/>
      <c r="D276" s="179"/>
      <c r="E276" s="182"/>
      <c r="F276" s="71"/>
      <c r="G276" s="75">
        <v>54</v>
      </c>
      <c r="H276" s="92">
        <f>H272</f>
        <v>232</v>
      </c>
      <c r="I276" s="83"/>
      <c r="J276" s="44">
        <f t="shared" si="36"/>
        <v>0</v>
      </c>
    </row>
    <row r="277" spans="1:14" ht="30" customHeight="1" x14ac:dyDescent="0.25">
      <c r="A277" s="176"/>
      <c r="B277" s="179"/>
      <c r="C277" s="182"/>
      <c r="D277" s="179"/>
      <c r="E277" s="182"/>
      <c r="F277" s="71"/>
      <c r="G277" s="75">
        <v>56</v>
      </c>
      <c r="H277" s="92">
        <f>H272</f>
        <v>232</v>
      </c>
      <c r="I277" s="83"/>
      <c r="J277" s="44">
        <f t="shared" si="36"/>
        <v>0</v>
      </c>
    </row>
    <row r="278" spans="1:14" ht="30" customHeight="1" thickBot="1" x14ac:dyDescent="0.3">
      <c r="A278" s="177"/>
      <c r="B278" s="180"/>
      <c r="C278" s="183"/>
      <c r="D278" s="180"/>
      <c r="E278" s="183"/>
      <c r="F278" s="184" t="s">
        <v>4</v>
      </c>
      <c r="G278" s="184"/>
      <c r="H278" s="184"/>
      <c r="I278" s="9">
        <f>SUM(I272:I277)</f>
        <v>0</v>
      </c>
      <c r="J278" s="36">
        <f>SUM(J272:J277)</f>
        <v>0</v>
      </c>
    </row>
    <row r="279" spans="1:14" ht="30" customHeight="1" x14ac:dyDescent="0.25">
      <c r="A279" s="175" t="s">
        <v>7</v>
      </c>
      <c r="B279" s="178" t="s">
        <v>3</v>
      </c>
      <c r="C279" s="181" t="s">
        <v>97</v>
      </c>
      <c r="D279" s="178"/>
      <c r="E279" s="181" t="s">
        <v>69</v>
      </c>
      <c r="F279" s="132"/>
      <c r="G279" s="125">
        <v>46</v>
      </c>
      <c r="H279" s="133">
        <f>F265</f>
        <v>232</v>
      </c>
      <c r="I279" s="134"/>
      <c r="J279" s="135">
        <f>H279*I279</f>
        <v>0</v>
      </c>
    </row>
    <row r="280" spans="1:14" ht="30" customHeight="1" x14ac:dyDescent="0.25">
      <c r="A280" s="176"/>
      <c r="B280" s="179"/>
      <c r="C280" s="182"/>
      <c r="D280" s="179"/>
      <c r="E280" s="182"/>
      <c r="F280" s="71"/>
      <c r="G280" s="75">
        <v>48</v>
      </c>
      <c r="H280" s="92">
        <f>H279</f>
        <v>232</v>
      </c>
      <c r="I280" s="83"/>
      <c r="J280" s="44">
        <f t="shared" ref="J280:J284" si="37">H280*I280</f>
        <v>0</v>
      </c>
    </row>
    <row r="281" spans="1:14" ht="30" customHeight="1" x14ac:dyDescent="0.25">
      <c r="A281" s="176"/>
      <c r="B281" s="179"/>
      <c r="C281" s="182"/>
      <c r="D281" s="179"/>
      <c r="E281" s="182"/>
      <c r="F281" s="71"/>
      <c r="G281" s="75">
        <v>50</v>
      </c>
      <c r="H281" s="92">
        <f>H279</f>
        <v>232</v>
      </c>
      <c r="I281" s="83"/>
      <c r="J281" s="44">
        <f t="shared" si="37"/>
        <v>0</v>
      </c>
    </row>
    <row r="282" spans="1:14" ht="30" customHeight="1" x14ac:dyDescent="0.25">
      <c r="A282" s="176"/>
      <c r="B282" s="179"/>
      <c r="C282" s="182"/>
      <c r="D282" s="179"/>
      <c r="E282" s="182"/>
      <c r="F282" s="71"/>
      <c r="G282" s="75">
        <v>52</v>
      </c>
      <c r="H282" s="92">
        <f>H279</f>
        <v>232</v>
      </c>
      <c r="I282" s="83"/>
      <c r="J282" s="44">
        <f t="shared" si="37"/>
        <v>0</v>
      </c>
    </row>
    <row r="283" spans="1:14" ht="30" customHeight="1" x14ac:dyDescent="0.25">
      <c r="A283" s="176"/>
      <c r="B283" s="179"/>
      <c r="C283" s="182"/>
      <c r="D283" s="179"/>
      <c r="E283" s="182"/>
      <c r="F283" s="71"/>
      <c r="G283" s="75">
        <v>54</v>
      </c>
      <c r="H283" s="92">
        <f>H279</f>
        <v>232</v>
      </c>
      <c r="I283" s="83"/>
      <c r="J283" s="44">
        <f t="shared" si="37"/>
        <v>0</v>
      </c>
    </row>
    <row r="284" spans="1:14" ht="30" customHeight="1" x14ac:dyDescent="0.25">
      <c r="A284" s="176"/>
      <c r="B284" s="179"/>
      <c r="C284" s="182"/>
      <c r="D284" s="179"/>
      <c r="E284" s="182"/>
      <c r="F284" s="71"/>
      <c r="G284" s="75">
        <v>56</v>
      </c>
      <c r="H284" s="92">
        <f>H279</f>
        <v>232</v>
      </c>
      <c r="I284" s="83"/>
      <c r="J284" s="44">
        <f t="shared" si="37"/>
        <v>0</v>
      </c>
    </row>
    <row r="285" spans="1:14" ht="30" customHeight="1" thickBot="1" x14ac:dyDescent="0.3">
      <c r="A285" s="177"/>
      <c r="B285" s="180"/>
      <c r="C285" s="183"/>
      <c r="D285" s="180"/>
      <c r="E285" s="183"/>
      <c r="F285" s="184" t="s">
        <v>4</v>
      </c>
      <c r="G285" s="184"/>
      <c r="H285" s="184"/>
      <c r="I285" s="9">
        <f>SUM(I279:I284)</f>
        <v>0</v>
      </c>
      <c r="J285" s="36">
        <f>SUM(J279:J284)</f>
        <v>0</v>
      </c>
    </row>
    <row r="286" spans="1:14" ht="39" customHeight="1" thickBot="1" x14ac:dyDescent="0.3">
      <c r="A286" s="225" t="s">
        <v>71</v>
      </c>
      <c r="B286" s="226"/>
      <c r="C286" s="226"/>
      <c r="D286" s="226"/>
      <c r="E286" s="226"/>
      <c r="F286" s="226"/>
      <c r="G286" s="226"/>
      <c r="H286" s="227"/>
      <c r="I286" s="15">
        <f>I265+I266+I267+I268+I269+I270+I272+I273+I274+I275+I276+I277+I279+I280+I281+I282+I283+I284</f>
        <v>0</v>
      </c>
      <c r="J286" s="51">
        <f>J265+J266+J267+J268+J269+J270+J272+J273+J274+J275+J276+J277+J279+J280+J281+J282+J283+J284</f>
        <v>0</v>
      </c>
      <c r="K286" s="14"/>
      <c r="L286" s="14"/>
      <c r="M286" s="22"/>
      <c r="N286" s="14"/>
    </row>
    <row r="287" spans="1:14" ht="32.25" thickBot="1" x14ac:dyDescent="0.3">
      <c r="A287" s="222" t="s">
        <v>29</v>
      </c>
      <c r="B287" s="222"/>
      <c r="C287" s="222"/>
      <c r="D287" s="222"/>
      <c r="E287" s="222"/>
      <c r="F287" s="222"/>
      <c r="G287" s="222"/>
      <c r="H287" s="222"/>
      <c r="I287" s="222"/>
      <c r="J287" s="223"/>
    </row>
    <row r="288" spans="1:14" ht="24.95" customHeight="1" x14ac:dyDescent="0.25">
      <c r="A288" s="218" t="s">
        <v>7</v>
      </c>
      <c r="B288" s="215" t="s">
        <v>3</v>
      </c>
      <c r="C288" s="185" t="s">
        <v>51</v>
      </c>
      <c r="D288" s="221"/>
      <c r="E288" s="185" t="s">
        <v>81</v>
      </c>
      <c r="F288" s="106">
        <v>277</v>
      </c>
      <c r="G288" s="38">
        <v>58</v>
      </c>
      <c r="H288" s="31">
        <f>F288</f>
        <v>277</v>
      </c>
      <c r="I288" s="1"/>
      <c r="J288" s="32">
        <f>H288*I288</f>
        <v>0</v>
      </c>
    </row>
    <row r="289" spans="1:10" ht="24.95" customHeight="1" x14ac:dyDescent="0.25">
      <c r="A289" s="176"/>
      <c r="B289" s="179"/>
      <c r="C289" s="182"/>
      <c r="D289" s="187"/>
      <c r="E289" s="182"/>
      <c r="F289" s="54"/>
      <c r="G289" s="75">
        <v>60</v>
      </c>
      <c r="H289" s="90">
        <f>H288</f>
        <v>277</v>
      </c>
      <c r="I289" s="2"/>
      <c r="J289" s="35">
        <f>H289*I289</f>
        <v>0</v>
      </c>
    </row>
    <row r="290" spans="1:10" ht="24.95" customHeight="1" x14ac:dyDescent="0.25">
      <c r="A290" s="176"/>
      <c r="B290" s="179"/>
      <c r="C290" s="182"/>
      <c r="D290" s="187"/>
      <c r="E290" s="182"/>
      <c r="F290" s="54"/>
      <c r="G290" s="75">
        <v>62</v>
      </c>
      <c r="H290" s="90">
        <f>H288</f>
        <v>277</v>
      </c>
      <c r="I290" s="2"/>
      <c r="J290" s="35">
        <f>H290*I290</f>
        <v>0</v>
      </c>
    </row>
    <row r="291" spans="1:10" ht="24.95" customHeight="1" x14ac:dyDescent="0.25">
      <c r="A291" s="176"/>
      <c r="B291" s="179"/>
      <c r="C291" s="182"/>
      <c r="D291" s="187"/>
      <c r="E291" s="182"/>
      <c r="F291" s="54"/>
      <c r="G291" s="75">
        <v>64</v>
      </c>
      <c r="H291" s="90">
        <f>H288</f>
        <v>277</v>
      </c>
      <c r="I291" s="2"/>
      <c r="J291" s="35">
        <f>H291*I291</f>
        <v>0</v>
      </c>
    </row>
    <row r="292" spans="1:10" ht="24.95" customHeight="1" thickBot="1" x14ac:dyDescent="0.3">
      <c r="A292" s="177"/>
      <c r="B292" s="180"/>
      <c r="C292" s="183"/>
      <c r="D292" s="188"/>
      <c r="E292" s="183"/>
      <c r="F292" s="184" t="s">
        <v>4</v>
      </c>
      <c r="G292" s="184"/>
      <c r="H292" s="184"/>
      <c r="I292" s="10">
        <f>SUM(I288:I291)</f>
        <v>0</v>
      </c>
      <c r="J292" s="52">
        <f>SUM(J288:J291)</f>
        <v>0</v>
      </c>
    </row>
    <row r="293" spans="1:10" ht="24.95" customHeight="1" x14ac:dyDescent="0.25">
      <c r="A293" s="175" t="s">
        <v>7</v>
      </c>
      <c r="B293" s="178" t="s">
        <v>3</v>
      </c>
      <c r="C293" s="181" t="s">
        <v>51</v>
      </c>
      <c r="D293" s="186"/>
      <c r="E293" s="181" t="s">
        <v>82</v>
      </c>
      <c r="F293" s="128"/>
      <c r="G293" s="80">
        <v>58</v>
      </c>
      <c r="H293" s="124">
        <f>F288</f>
        <v>277</v>
      </c>
      <c r="I293" s="81"/>
      <c r="J293" s="108">
        <f>H293*I293</f>
        <v>0</v>
      </c>
    </row>
    <row r="294" spans="1:10" ht="24.95" customHeight="1" x14ac:dyDescent="0.25">
      <c r="A294" s="176"/>
      <c r="B294" s="179"/>
      <c r="C294" s="182"/>
      <c r="D294" s="187"/>
      <c r="E294" s="182"/>
      <c r="F294" s="54"/>
      <c r="G294" s="34">
        <v>60</v>
      </c>
      <c r="H294" s="90">
        <f>H293</f>
        <v>277</v>
      </c>
      <c r="I294" s="2"/>
      <c r="J294" s="35">
        <f>H294*I294</f>
        <v>0</v>
      </c>
    </row>
    <row r="295" spans="1:10" ht="24.95" customHeight="1" x14ac:dyDescent="0.25">
      <c r="A295" s="176"/>
      <c r="B295" s="179"/>
      <c r="C295" s="182"/>
      <c r="D295" s="187"/>
      <c r="E295" s="182"/>
      <c r="F295" s="54"/>
      <c r="G295" s="34">
        <v>62</v>
      </c>
      <c r="H295" s="90">
        <f>H293</f>
        <v>277</v>
      </c>
      <c r="I295" s="2"/>
      <c r="J295" s="35">
        <f>H295*I295</f>
        <v>0</v>
      </c>
    </row>
    <row r="296" spans="1:10" ht="24.95" customHeight="1" x14ac:dyDescent="0.25">
      <c r="A296" s="176"/>
      <c r="B296" s="179"/>
      <c r="C296" s="182"/>
      <c r="D296" s="187"/>
      <c r="E296" s="182"/>
      <c r="F296" s="54"/>
      <c r="G296" s="34">
        <v>64</v>
      </c>
      <c r="H296" s="90">
        <f>H293</f>
        <v>277</v>
      </c>
      <c r="I296" s="2"/>
      <c r="J296" s="35">
        <f>H296*I296</f>
        <v>0</v>
      </c>
    </row>
    <row r="297" spans="1:10" ht="24.95" customHeight="1" thickBot="1" x14ac:dyDescent="0.3">
      <c r="A297" s="177"/>
      <c r="B297" s="180"/>
      <c r="C297" s="183"/>
      <c r="D297" s="188"/>
      <c r="E297" s="183"/>
      <c r="F297" s="184" t="s">
        <v>4</v>
      </c>
      <c r="G297" s="184"/>
      <c r="H297" s="184"/>
      <c r="I297" s="10">
        <f>SUM(I293:I296)</f>
        <v>0</v>
      </c>
      <c r="J297" s="52">
        <f>SUM(J293:J296)</f>
        <v>0</v>
      </c>
    </row>
    <row r="298" spans="1:10" ht="24.95" customHeight="1" x14ac:dyDescent="0.25">
      <c r="A298" s="175" t="s">
        <v>7</v>
      </c>
      <c r="B298" s="178" t="s">
        <v>3</v>
      </c>
      <c r="C298" s="181" t="s">
        <v>51</v>
      </c>
      <c r="D298" s="186"/>
      <c r="E298" s="181" t="s">
        <v>83</v>
      </c>
      <c r="F298" s="128"/>
      <c r="G298" s="125" t="s">
        <v>16</v>
      </c>
      <c r="H298" s="124">
        <f>F288</f>
        <v>277</v>
      </c>
      <c r="I298" s="81"/>
      <c r="J298" s="108">
        <f>H298*I298</f>
        <v>0</v>
      </c>
    </row>
    <row r="299" spans="1:10" ht="24.95" customHeight="1" x14ac:dyDescent="0.25">
      <c r="A299" s="176"/>
      <c r="B299" s="179"/>
      <c r="C299" s="182"/>
      <c r="D299" s="187"/>
      <c r="E299" s="182"/>
      <c r="F299" s="54"/>
      <c r="G299" s="75">
        <v>60</v>
      </c>
      <c r="H299" s="90">
        <f>H298</f>
        <v>277</v>
      </c>
      <c r="I299" s="2"/>
      <c r="J299" s="35">
        <f>H299*I299</f>
        <v>0</v>
      </c>
    </row>
    <row r="300" spans="1:10" ht="24.95" customHeight="1" x14ac:dyDescent="0.25">
      <c r="A300" s="176"/>
      <c r="B300" s="179"/>
      <c r="C300" s="182"/>
      <c r="D300" s="187"/>
      <c r="E300" s="182"/>
      <c r="F300" s="54"/>
      <c r="G300" s="75">
        <v>62</v>
      </c>
      <c r="H300" s="90">
        <f>H298</f>
        <v>277</v>
      </c>
      <c r="I300" s="2"/>
      <c r="J300" s="35">
        <f>H300*I300</f>
        <v>0</v>
      </c>
    </row>
    <row r="301" spans="1:10" ht="24.95" customHeight="1" x14ac:dyDescent="0.25">
      <c r="A301" s="176"/>
      <c r="B301" s="179"/>
      <c r="C301" s="182"/>
      <c r="D301" s="187"/>
      <c r="E301" s="182"/>
      <c r="F301" s="54"/>
      <c r="G301" s="75">
        <v>64</v>
      </c>
      <c r="H301" s="90">
        <f>H298</f>
        <v>277</v>
      </c>
      <c r="I301" s="2"/>
      <c r="J301" s="35">
        <f>H301*I301</f>
        <v>0</v>
      </c>
    </row>
    <row r="302" spans="1:10" ht="24.95" customHeight="1" thickBot="1" x14ac:dyDescent="0.3">
      <c r="A302" s="177"/>
      <c r="B302" s="180"/>
      <c r="C302" s="183"/>
      <c r="D302" s="188"/>
      <c r="E302" s="183"/>
      <c r="F302" s="184" t="s">
        <v>4</v>
      </c>
      <c r="G302" s="184"/>
      <c r="H302" s="184"/>
      <c r="I302" s="10">
        <f>SUM(I298:I301)</f>
        <v>0</v>
      </c>
      <c r="J302" s="52">
        <f>SUM(J298:J301)</f>
        <v>0</v>
      </c>
    </row>
    <row r="303" spans="1:10" ht="24.95" customHeight="1" x14ac:dyDescent="0.25">
      <c r="A303" s="175" t="s">
        <v>7</v>
      </c>
      <c r="B303" s="178" t="s">
        <v>3</v>
      </c>
      <c r="C303" s="181" t="s">
        <v>51</v>
      </c>
      <c r="D303" s="186"/>
      <c r="E303" s="181" t="s">
        <v>84</v>
      </c>
      <c r="F303" s="128"/>
      <c r="G303" s="125">
        <v>58</v>
      </c>
      <c r="H303" s="124">
        <f>F288</f>
        <v>277</v>
      </c>
      <c r="I303" s="81"/>
      <c r="J303" s="108">
        <f>H303*I303</f>
        <v>0</v>
      </c>
    </row>
    <row r="304" spans="1:10" ht="24.95" customHeight="1" x14ac:dyDescent="0.25">
      <c r="A304" s="176"/>
      <c r="B304" s="179"/>
      <c r="C304" s="182"/>
      <c r="D304" s="187"/>
      <c r="E304" s="182"/>
      <c r="F304" s="54"/>
      <c r="G304" s="75">
        <v>60</v>
      </c>
      <c r="H304" s="90">
        <f>H303</f>
        <v>277</v>
      </c>
      <c r="I304" s="2"/>
      <c r="J304" s="35">
        <f>H304*I304</f>
        <v>0</v>
      </c>
    </row>
    <row r="305" spans="1:10" ht="24.95" customHeight="1" x14ac:dyDescent="0.25">
      <c r="A305" s="176"/>
      <c r="B305" s="179"/>
      <c r="C305" s="182"/>
      <c r="D305" s="187"/>
      <c r="E305" s="182"/>
      <c r="F305" s="54"/>
      <c r="G305" s="75">
        <v>62</v>
      </c>
      <c r="H305" s="90">
        <f>H303</f>
        <v>277</v>
      </c>
      <c r="I305" s="2"/>
      <c r="J305" s="35">
        <f>H305*I305</f>
        <v>0</v>
      </c>
    </row>
    <row r="306" spans="1:10" ht="24.95" customHeight="1" x14ac:dyDescent="0.25">
      <c r="A306" s="176"/>
      <c r="B306" s="179"/>
      <c r="C306" s="182"/>
      <c r="D306" s="187"/>
      <c r="E306" s="182"/>
      <c r="F306" s="54"/>
      <c r="G306" s="75">
        <v>64</v>
      </c>
      <c r="H306" s="90">
        <f>H303</f>
        <v>277</v>
      </c>
      <c r="I306" s="2"/>
      <c r="J306" s="35">
        <f>H306*I306</f>
        <v>0</v>
      </c>
    </row>
    <row r="307" spans="1:10" ht="24.95" customHeight="1" thickBot="1" x14ac:dyDescent="0.3">
      <c r="A307" s="177"/>
      <c r="B307" s="180"/>
      <c r="C307" s="183"/>
      <c r="D307" s="188"/>
      <c r="E307" s="183"/>
      <c r="F307" s="184" t="s">
        <v>4</v>
      </c>
      <c r="G307" s="184"/>
      <c r="H307" s="184"/>
      <c r="I307" s="10">
        <f>SUM(I303:I306)</f>
        <v>0</v>
      </c>
      <c r="J307" s="52">
        <f>SUM(J303:J306)</f>
        <v>0</v>
      </c>
    </row>
    <row r="308" spans="1:10" ht="24.95" customHeight="1" x14ac:dyDescent="0.25">
      <c r="A308" s="175" t="s">
        <v>7</v>
      </c>
      <c r="B308" s="178" t="s">
        <v>3</v>
      </c>
      <c r="C308" s="181" t="s">
        <v>51</v>
      </c>
      <c r="D308" s="186"/>
      <c r="E308" s="181" t="s">
        <v>124</v>
      </c>
      <c r="F308" s="128"/>
      <c r="G308" s="125">
        <v>58</v>
      </c>
      <c r="H308" s="124">
        <f>F288</f>
        <v>277</v>
      </c>
      <c r="I308" s="81"/>
      <c r="J308" s="108">
        <f>H308*I308</f>
        <v>0</v>
      </c>
    </row>
    <row r="309" spans="1:10" ht="24.95" customHeight="1" x14ac:dyDescent="0.25">
      <c r="A309" s="176"/>
      <c r="B309" s="179"/>
      <c r="C309" s="182"/>
      <c r="D309" s="187"/>
      <c r="E309" s="182"/>
      <c r="F309" s="54"/>
      <c r="G309" s="75">
        <v>60</v>
      </c>
      <c r="H309" s="90">
        <f>H308</f>
        <v>277</v>
      </c>
      <c r="I309" s="2"/>
      <c r="J309" s="35">
        <f>H309*I309</f>
        <v>0</v>
      </c>
    </row>
    <row r="310" spans="1:10" ht="24.95" customHeight="1" x14ac:dyDescent="0.25">
      <c r="A310" s="176"/>
      <c r="B310" s="179"/>
      <c r="C310" s="182"/>
      <c r="D310" s="187"/>
      <c r="E310" s="182"/>
      <c r="F310" s="54"/>
      <c r="G310" s="75">
        <v>62</v>
      </c>
      <c r="H310" s="90">
        <f>H308</f>
        <v>277</v>
      </c>
      <c r="I310" s="2"/>
      <c r="J310" s="35">
        <f>H310*I310</f>
        <v>0</v>
      </c>
    </row>
    <row r="311" spans="1:10" ht="24.95" customHeight="1" x14ac:dyDescent="0.25">
      <c r="A311" s="176"/>
      <c r="B311" s="179"/>
      <c r="C311" s="182"/>
      <c r="D311" s="187"/>
      <c r="E311" s="182"/>
      <c r="F311" s="54"/>
      <c r="G311" s="75">
        <v>64</v>
      </c>
      <c r="H311" s="90">
        <f>H308</f>
        <v>277</v>
      </c>
      <c r="I311" s="2"/>
      <c r="J311" s="35">
        <f>H311*I311</f>
        <v>0</v>
      </c>
    </row>
    <row r="312" spans="1:10" ht="24.95" customHeight="1" thickBot="1" x14ac:dyDescent="0.3">
      <c r="A312" s="177"/>
      <c r="B312" s="180"/>
      <c r="C312" s="183"/>
      <c r="D312" s="188"/>
      <c r="E312" s="183"/>
      <c r="F312" s="184" t="s">
        <v>4</v>
      </c>
      <c r="G312" s="184"/>
      <c r="H312" s="184"/>
      <c r="I312" s="10">
        <f>SUM(I308:I311)</f>
        <v>0</v>
      </c>
      <c r="J312" s="52">
        <f>SUM(J308:J311)</f>
        <v>0</v>
      </c>
    </row>
    <row r="313" spans="1:10" ht="28.5" customHeight="1" thickBot="1" x14ac:dyDescent="0.3">
      <c r="A313" s="189" t="s">
        <v>30</v>
      </c>
      <c r="B313" s="190"/>
      <c r="C313" s="190"/>
      <c r="D313" s="190"/>
      <c r="E313" s="190"/>
      <c r="F313" s="190"/>
      <c r="G313" s="190"/>
      <c r="H313" s="190"/>
      <c r="I313" s="126">
        <f>I292+I297+I302+I307+I312</f>
        <v>0</v>
      </c>
      <c r="J313" s="127">
        <f>J297+J292+J302+J307+J312</f>
        <v>0</v>
      </c>
    </row>
    <row r="314" spans="1:10" ht="44.25" customHeight="1" thickBot="1" x14ac:dyDescent="0.3">
      <c r="A314" s="266" t="s">
        <v>45</v>
      </c>
      <c r="B314" s="266"/>
      <c r="C314" s="266"/>
      <c r="D314" s="266"/>
      <c r="E314" s="266"/>
      <c r="F314" s="266"/>
      <c r="G314" s="266"/>
      <c r="H314" s="266"/>
      <c r="I314" s="266"/>
      <c r="J314" s="267"/>
    </row>
    <row r="315" spans="1:10" ht="24.95" customHeight="1" x14ac:dyDescent="0.25">
      <c r="A315" s="218" t="s">
        <v>7</v>
      </c>
      <c r="B315" s="185" t="s">
        <v>3</v>
      </c>
      <c r="C315" s="185" t="s">
        <v>38</v>
      </c>
      <c r="D315" s="185"/>
      <c r="E315" s="185" t="s">
        <v>75</v>
      </c>
      <c r="F315" s="104">
        <v>294</v>
      </c>
      <c r="G315" s="48">
        <v>46</v>
      </c>
      <c r="H315" s="49">
        <f>F315</f>
        <v>294</v>
      </c>
      <c r="I315" s="3"/>
      <c r="J315" s="50">
        <f t="shared" ref="J315:J318" si="38">H315*I315</f>
        <v>0</v>
      </c>
    </row>
    <row r="316" spans="1:10" ht="24.95" customHeight="1" x14ac:dyDescent="0.25">
      <c r="A316" s="176"/>
      <c r="B316" s="182"/>
      <c r="C316" s="182"/>
      <c r="D316" s="182"/>
      <c r="E316" s="182"/>
      <c r="F316" s="33"/>
      <c r="G316" s="45">
        <v>48</v>
      </c>
      <c r="H316" s="116">
        <f>H315</f>
        <v>294</v>
      </c>
      <c r="I316" s="4"/>
      <c r="J316" s="46">
        <f t="shared" si="38"/>
        <v>0</v>
      </c>
    </row>
    <row r="317" spans="1:10" ht="24.95" customHeight="1" x14ac:dyDescent="0.25">
      <c r="A317" s="176"/>
      <c r="B317" s="182"/>
      <c r="C317" s="182"/>
      <c r="D317" s="182"/>
      <c r="E317" s="182"/>
      <c r="F317" s="33"/>
      <c r="G317" s="45">
        <v>50</v>
      </c>
      <c r="H317" s="116">
        <f>H315</f>
        <v>294</v>
      </c>
      <c r="I317" s="4"/>
      <c r="J317" s="46">
        <f t="shared" si="38"/>
        <v>0</v>
      </c>
    </row>
    <row r="318" spans="1:10" ht="24.95" customHeight="1" x14ac:dyDescent="0.25">
      <c r="A318" s="176"/>
      <c r="B318" s="182"/>
      <c r="C318" s="182"/>
      <c r="D318" s="182"/>
      <c r="E318" s="182"/>
      <c r="F318" s="33"/>
      <c r="G318" s="45">
        <v>52</v>
      </c>
      <c r="H318" s="116">
        <f>H315</f>
        <v>294</v>
      </c>
      <c r="I318" s="4"/>
      <c r="J318" s="46">
        <f t="shared" si="38"/>
        <v>0</v>
      </c>
    </row>
    <row r="319" spans="1:10" ht="24.95" customHeight="1" x14ac:dyDescent="0.25">
      <c r="A319" s="176"/>
      <c r="B319" s="182"/>
      <c r="C319" s="182"/>
      <c r="D319" s="182"/>
      <c r="E319" s="182"/>
      <c r="F319" s="33"/>
      <c r="G319" s="45">
        <v>54</v>
      </c>
      <c r="H319" s="116">
        <f>H315</f>
        <v>294</v>
      </c>
      <c r="I319" s="4"/>
      <c r="J319" s="46">
        <f>H319*I319</f>
        <v>0</v>
      </c>
    </row>
    <row r="320" spans="1:10" ht="24.95" customHeight="1" x14ac:dyDescent="0.25">
      <c r="A320" s="176"/>
      <c r="B320" s="182"/>
      <c r="C320" s="182"/>
      <c r="D320" s="182"/>
      <c r="E320" s="182"/>
      <c r="F320" s="33"/>
      <c r="G320" s="45">
        <v>56</v>
      </c>
      <c r="H320" s="116">
        <f>H315</f>
        <v>294</v>
      </c>
      <c r="I320" s="4"/>
      <c r="J320" s="46">
        <f t="shared" ref="J320" si="39">H320*I320</f>
        <v>0</v>
      </c>
    </row>
    <row r="321" spans="1:14" ht="21.95" customHeight="1" thickBot="1" x14ac:dyDescent="0.3">
      <c r="A321" s="177"/>
      <c r="B321" s="183"/>
      <c r="C321" s="183"/>
      <c r="D321" s="183"/>
      <c r="E321" s="183"/>
      <c r="F321" s="191" t="s">
        <v>4</v>
      </c>
      <c r="G321" s="191"/>
      <c r="H321" s="191"/>
      <c r="I321" s="11">
        <f>I315+I316+I317+I318+I319+I320</f>
        <v>0</v>
      </c>
      <c r="J321" s="55">
        <f>SUM(J315:J320)</f>
        <v>0</v>
      </c>
    </row>
    <row r="322" spans="1:14" ht="24.95" customHeight="1" x14ac:dyDescent="0.25">
      <c r="A322" s="175" t="s">
        <v>7</v>
      </c>
      <c r="B322" s="181" t="s">
        <v>3</v>
      </c>
      <c r="C322" s="181" t="s">
        <v>38</v>
      </c>
      <c r="D322" s="181"/>
      <c r="E322" s="181" t="s">
        <v>76</v>
      </c>
      <c r="F322" s="79"/>
      <c r="G322" s="110">
        <v>46</v>
      </c>
      <c r="H322" s="117">
        <f>F315</f>
        <v>294</v>
      </c>
      <c r="I322" s="118"/>
      <c r="J322" s="119">
        <f t="shared" ref="J322:J325" si="40">H322*I322</f>
        <v>0</v>
      </c>
    </row>
    <row r="323" spans="1:14" ht="24.95" customHeight="1" x14ac:dyDescent="0.25">
      <c r="A323" s="176"/>
      <c r="B323" s="182"/>
      <c r="C323" s="182"/>
      <c r="D323" s="182"/>
      <c r="E323" s="182"/>
      <c r="F323" s="33"/>
      <c r="G323" s="45">
        <v>48</v>
      </c>
      <c r="H323" s="116">
        <f>H322</f>
        <v>294</v>
      </c>
      <c r="I323" s="4"/>
      <c r="J323" s="46">
        <f t="shared" si="40"/>
        <v>0</v>
      </c>
      <c r="K323" s="245"/>
      <c r="L323" s="245"/>
      <c r="M323" s="263"/>
      <c r="N323" s="245"/>
    </row>
    <row r="324" spans="1:14" ht="24.95" customHeight="1" x14ac:dyDescent="0.25">
      <c r="A324" s="176"/>
      <c r="B324" s="182"/>
      <c r="C324" s="182"/>
      <c r="D324" s="182"/>
      <c r="E324" s="182"/>
      <c r="F324" s="33"/>
      <c r="G324" s="45">
        <v>50</v>
      </c>
      <c r="H324" s="116">
        <f>H322</f>
        <v>294</v>
      </c>
      <c r="I324" s="4"/>
      <c r="J324" s="46">
        <f t="shared" si="40"/>
        <v>0</v>
      </c>
    </row>
    <row r="325" spans="1:14" ht="24.95" customHeight="1" x14ac:dyDescent="0.25">
      <c r="A325" s="176"/>
      <c r="B325" s="182"/>
      <c r="C325" s="182"/>
      <c r="D325" s="182"/>
      <c r="E325" s="182"/>
      <c r="F325" s="33"/>
      <c r="G325" s="45">
        <v>52</v>
      </c>
      <c r="H325" s="116">
        <f>H322</f>
        <v>294</v>
      </c>
      <c r="I325" s="4"/>
      <c r="J325" s="46">
        <f t="shared" si="40"/>
        <v>0</v>
      </c>
    </row>
    <row r="326" spans="1:14" ht="24.95" customHeight="1" x14ac:dyDescent="0.25">
      <c r="A326" s="176"/>
      <c r="B326" s="182"/>
      <c r="C326" s="182"/>
      <c r="D326" s="182"/>
      <c r="E326" s="182"/>
      <c r="F326" s="33"/>
      <c r="G326" s="45" t="s">
        <v>16</v>
      </c>
      <c r="H326" s="116">
        <f>H322</f>
        <v>294</v>
      </c>
      <c r="I326" s="4"/>
      <c r="J326" s="46">
        <f>H326*I326</f>
        <v>0</v>
      </c>
    </row>
    <row r="327" spans="1:14" ht="24.95" customHeight="1" x14ac:dyDescent="0.25">
      <c r="A327" s="176"/>
      <c r="B327" s="182"/>
      <c r="C327" s="182"/>
      <c r="D327" s="182"/>
      <c r="E327" s="182"/>
      <c r="F327" s="33"/>
      <c r="G327" s="45" t="s">
        <v>16</v>
      </c>
      <c r="H327" s="116">
        <f>H322</f>
        <v>294</v>
      </c>
      <c r="I327" s="4"/>
      <c r="J327" s="46">
        <f t="shared" ref="J327" si="41">H327*I327</f>
        <v>0</v>
      </c>
    </row>
    <row r="328" spans="1:14" ht="21.95" customHeight="1" thickBot="1" x14ac:dyDescent="0.3">
      <c r="A328" s="177"/>
      <c r="B328" s="183"/>
      <c r="C328" s="183"/>
      <c r="D328" s="183"/>
      <c r="E328" s="183"/>
      <c r="F328" s="191" t="s">
        <v>4</v>
      </c>
      <c r="G328" s="191"/>
      <c r="H328" s="191"/>
      <c r="I328" s="11">
        <f>I322+I323+I324+I325+I326+I327</f>
        <v>0</v>
      </c>
      <c r="J328" s="55">
        <f>SUM(J322:J327)</f>
        <v>0</v>
      </c>
    </row>
    <row r="329" spans="1:14" ht="24.95" customHeight="1" x14ac:dyDescent="0.25">
      <c r="A329" s="175" t="s">
        <v>7</v>
      </c>
      <c r="B329" s="181" t="s">
        <v>3</v>
      </c>
      <c r="C329" s="181" t="s">
        <v>38</v>
      </c>
      <c r="D329" s="181"/>
      <c r="E329" s="181" t="s">
        <v>77</v>
      </c>
      <c r="F329" s="79"/>
      <c r="G329" s="110">
        <v>46</v>
      </c>
      <c r="H329" s="117">
        <f>F315</f>
        <v>294</v>
      </c>
      <c r="I329" s="118"/>
      <c r="J329" s="119">
        <f t="shared" ref="J329:J332" si="42">H329*I329</f>
        <v>0</v>
      </c>
    </row>
    <row r="330" spans="1:14" ht="24.95" customHeight="1" x14ac:dyDescent="0.25">
      <c r="A330" s="176"/>
      <c r="B330" s="182"/>
      <c r="C330" s="182"/>
      <c r="D330" s="182"/>
      <c r="E330" s="182"/>
      <c r="F330" s="33"/>
      <c r="G330" s="45">
        <v>48</v>
      </c>
      <c r="H330" s="116">
        <f>H329</f>
        <v>294</v>
      </c>
      <c r="I330" s="4"/>
      <c r="J330" s="46">
        <f t="shared" si="42"/>
        <v>0</v>
      </c>
      <c r="K330" s="245"/>
      <c r="L330" s="245"/>
      <c r="M330" s="263"/>
      <c r="N330" s="245"/>
    </row>
    <row r="331" spans="1:14" ht="24.95" customHeight="1" x14ac:dyDescent="0.25">
      <c r="A331" s="176"/>
      <c r="B331" s="182"/>
      <c r="C331" s="182"/>
      <c r="D331" s="182"/>
      <c r="E331" s="182"/>
      <c r="F331" s="33"/>
      <c r="G331" s="45">
        <v>50</v>
      </c>
      <c r="H331" s="116">
        <f>H329</f>
        <v>294</v>
      </c>
      <c r="I331" s="4"/>
      <c r="J331" s="46">
        <f t="shared" si="42"/>
        <v>0</v>
      </c>
    </row>
    <row r="332" spans="1:14" ht="24.95" customHeight="1" x14ac:dyDescent="0.25">
      <c r="A332" s="176"/>
      <c r="B332" s="182"/>
      <c r="C332" s="182"/>
      <c r="D332" s="182"/>
      <c r="E332" s="182"/>
      <c r="F332" s="33"/>
      <c r="G332" s="45">
        <v>52</v>
      </c>
      <c r="H332" s="116">
        <f>H329</f>
        <v>294</v>
      </c>
      <c r="I332" s="4"/>
      <c r="J332" s="46">
        <f t="shared" si="42"/>
        <v>0</v>
      </c>
    </row>
    <row r="333" spans="1:14" ht="24.95" customHeight="1" x14ac:dyDescent="0.25">
      <c r="A333" s="176"/>
      <c r="B333" s="182"/>
      <c r="C333" s="182"/>
      <c r="D333" s="182"/>
      <c r="E333" s="182"/>
      <c r="F333" s="33"/>
      <c r="G333" s="45">
        <v>54</v>
      </c>
      <c r="H333" s="116">
        <f>H329</f>
        <v>294</v>
      </c>
      <c r="I333" s="4"/>
      <c r="J333" s="46">
        <f>H333*I333</f>
        <v>0</v>
      </c>
    </row>
    <row r="334" spans="1:14" ht="24.95" customHeight="1" x14ac:dyDescent="0.25">
      <c r="A334" s="176"/>
      <c r="B334" s="182"/>
      <c r="C334" s="182"/>
      <c r="D334" s="182"/>
      <c r="E334" s="182"/>
      <c r="F334" s="33"/>
      <c r="G334" s="45">
        <v>56</v>
      </c>
      <c r="H334" s="116">
        <f>H329</f>
        <v>294</v>
      </c>
      <c r="I334" s="4"/>
      <c r="J334" s="46">
        <f t="shared" ref="J334" si="43">H334*I334</f>
        <v>0</v>
      </c>
    </row>
    <row r="335" spans="1:14" ht="21.95" customHeight="1" thickBot="1" x14ac:dyDescent="0.3">
      <c r="A335" s="177"/>
      <c r="B335" s="183"/>
      <c r="C335" s="183"/>
      <c r="D335" s="183"/>
      <c r="E335" s="183"/>
      <c r="F335" s="191" t="s">
        <v>4</v>
      </c>
      <c r="G335" s="191"/>
      <c r="H335" s="191"/>
      <c r="I335" s="11">
        <f>SUM(I329:I334)</f>
        <v>0</v>
      </c>
      <c r="J335" s="55">
        <f>SUM(J329:J334)</f>
        <v>0</v>
      </c>
    </row>
    <row r="336" spans="1:14" ht="24.95" customHeight="1" x14ac:dyDescent="0.25">
      <c r="A336" s="175" t="s">
        <v>7</v>
      </c>
      <c r="B336" s="181" t="s">
        <v>3</v>
      </c>
      <c r="C336" s="181" t="s">
        <v>46</v>
      </c>
      <c r="D336" s="181"/>
      <c r="E336" s="181" t="s">
        <v>80</v>
      </c>
      <c r="F336" s="129">
        <v>336</v>
      </c>
      <c r="G336" s="110">
        <v>46</v>
      </c>
      <c r="H336" s="117">
        <v>346</v>
      </c>
      <c r="I336" s="118"/>
      <c r="J336" s="119">
        <f t="shared" ref="J336:J339" si="44">H336*I336</f>
        <v>0</v>
      </c>
    </row>
    <row r="337" spans="1:10" ht="24.95" customHeight="1" x14ac:dyDescent="0.25">
      <c r="A337" s="176"/>
      <c r="B337" s="182"/>
      <c r="C337" s="182"/>
      <c r="D337" s="182"/>
      <c r="E337" s="182"/>
      <c r="F337" s="33"/>
      <c r="G337" s="45">
        <v>48</v>
      </c>
      <c r="H337" s="116">
        <f>H336</f>
        <v>346</v>
      </c>
      <c r="I337" s="4"/>
      <c r="J337" s="46">
        <f t="shared" si="44"/>
        <v>0</v>
      </c>
    </row>
    <row r="338" spans="1:10" ht="24.95" customHeight="1" x14ac:dyDescent="0.25">
      <c r="A338" s="176"/>
      <c r="B338" s="182"/>
      <c r="C338" s="182"/>
      <c r="D338" s="182"/>
      <c r="E338" s="182"/>
      <c r="F338" s="33"/>
      <c r="G338" s="45">
        <v>50</v>
      </c>
      <c r="H338" s="116">
        <f>H336</f>
        <v>346</v>
      </c>
      <c r="I338" s="4"/>
      <c r="J338" s="46">
        <f t="shared" si="44"/>
        <v>0</v>
      </c>
    </row>
    <row r="339" spans="1:10" ht="24.95" customHeight="1" x14ac:dyDescent="0.25">
      <c r="A339" s="176"/>
      <c r="B339" s="182"/>
      <c r="C339" s="182"/>
      <c r="D339" s="182"/>
      <c r="E339" s="182"/>
      <c r="F339" s="33"/>
      <c r="G339" s="45">
        <v>52</v>
      </c>
      <c r="H339" s="116">
        <f>H336</f>
        <v>346</v>
      </c>
      <c r="I339" s="4"/>
      <c r="J339" s="46">
        <f t="shared" si="44"/>
        <v>0</v>
      </c>
    </row>
    <row r="340" spans="1:10" ht="24.95" customHeight="1" x14ac:dyDescent="0.25">
      <c r="A340" s="176"/>
      <c r="B340" s="182"/>
      <c r="C340" s="182"/>
      <c r="D340" s="182"/>
      <c r="E340" s="182"/>
      <c r="F340" s="33"/>
      <c r="G340" s="45">
        <v>54</v>
      </c>
      <c r="H340" s="116">
        <f>H336</f>
        <v>346</v>
      </c>
      <c r="I340" s="4"/>
      <c r="J340" s="46">
        <f>H340*I340</f>
        <v>0</v>
      </c>
    </row>
    <row r="341" spans="1:10" ht="24.95" customHeight="1" x14ac:dyDescent="0.25">
      <c r="A341" s="176"/>
      <c r="B341" s="182"/>
      <c r="C341" s="182"/>
      <c r="D341" s="182"/>
      <c r="E341" s="182"/>
      <c r="F341" s="33"/>
      <c r="G341" s="45">
        <v>56</v>
      </c>
      <c r="H341" s="116">
        <f>H336</f>
        <v>346</v>
      </c>
      <c r="I341" s="4"/>
      <c r="J341" s="46">
        <f t="shared" ref="J341" si="45">H341*I341</f>
        <v>0</v>
      </c>
    </row>
    <row r="342" spans="1:10" ht="24.95" customHeight="1" thickBot="1" x14ac:dyDescent="0.3">
      <c r="A342" s="177"/>
      <c r="B342" s="183"/>
      <c r="C342" s="183"/>
      <c r="D342" s="183"/>
      <c r="E342" s="183"/>
      <c r="F342" s="191" t="s">
        <v>4</v>
      </c>
      <c r="G342" s="191"/>
      <c r="H342" s="191"/>
      <c r="I342" s="11">
        <f>SUM(I336:I341)</f>
        <v>0</v>
      </c>
      <c r="J342" s="55">
        <f>SUM(J336:J341)</f>
        <v>0</v>
      </c>
    </row>
    <row r="343" spans="1:10" ht="24.95" customHeight="1" x14ac:dyDescent="0.25">
      <c r="A343" s="175" t="s">
        <v>7</v>
      </c>
      <c r="B343" s="181" t="s">
        <v>3</v>
      </c>
      <c r="C343" s="181" t="s">
        <v>46</v>
      </c>
      <c r="D343" s="181"/>
      <c r="E343" s="181" t="s">
        <v>78</v>
      </c>
      <c r="F343" s="79"/>
      <c r="G343" s="110">
        <v>46</v>
      </c>
      <c r="H343" s="117">
        <v>346</v>
      </c>
      <c r="I343" s="118"/>
      <c r="J343" s="119">
        <f t="shared" ref="J343:J346" si="46">H343*I343</f>
        <v>0</v>
      </c>
    </row>
    <row r="344" spans="1:10" ht="24.95" customHeight="1" x14ac:dyDescent="0.25">
      <c r="A344" s="176"/>
      <c r="B344" s="182"/>
      <c r="C344" s="182"/>
      <c r="D344" s="182"/>
      <c r="E344" s="182"/>
      <c r="F344" s="33"/>
      <c r="G344" s="45">
        <v>48</v>
      </c>
      <c r="H344" s="116">
        <f>H343</f>
        <v>346</v>
      </c>
      <c r="I344" s="4"/>
      <c r="J344" s="46">
        <f t="shared" si="46"/>
        <v>0</v>
      </c>
    </row>
    <row r="345" spans="1:10" ht="24.95" customHeight="1" x14ac:dyDescent="0.25">
      <c r="A345" s="176"/>
      <c r="B345" s="182"/>
      <c r="C345" s="182"/>
      <c r="D345" s="182"/>
      <c r="E345" s="182"/>
      <c r="F345" s="33"/>
      <c r="G345" s="45">
        <v>50</v>
      </c>
      <c r="H345" s="116">
        <f>H343</f>
        <v>346</v>
      </c>
      <c r="I345" s="4"/>
      <c r="J345" s="46">
        <f t="shared" si="46"/>
        <v>0</v>
      </c>
    </row>
    <row r="346" spans="1:10" ht="24.95" customHeight="1" x14ac:dyDescent="0.25">
      <c r="A346" s="176"/>
      <c r="B346" s="182"/>
      <c r="C346" s="182"/>
      <c r="D346" s="182"/>
      <c r="E346" s="182"/>
      <c r="F346" s="33"/>
      <c r="G346" s="45">
        <v>52</v>
      </c>
      <c r="H346" s="116">
        <f>H343</f>
        <v>346</v>
      </c>
      <c r="I346" s="4"/>
      <c r="J346" s="46">
        <f t="shared" si="46"/>
        <v>0</v>
      </c>
    </row>
    <row r="347" spans="1:10" ht="24.95" customHeight="1" x14ac:dyDescent="0.25">
      <c r="A347" s="176"/>
      <c r="B347" s="182"/>
      <c r="C347" s="182"/>
      <c r="D347" s="182"/>
      <c r="E347" s="182"/>
      <c r="F347" s="33"/>
      <c r="G347" s="45">
        <v>54</v>
      </c>
      <c r="H347" s="116">
        <f>H343</f>
        <v>346</v>
      </c>
      <c r="I347" s="4"/>
      <c r="J347" s="46">
        <f>H347*I347</f>
        <v>0</v>
      </c>
    </row>
    <row r="348" spans="1:10" ht="24.95" customHeight="1" x14ac:dyDescent="0.25">
      <c r="A348" s="176"/>
      <c r="B348" s="182"/>
      <c r="C348" s="182"/>
      <c r="D348" s="182"/>
      <c r="E348" s="182"/>
      <c r="F348" s="33"/>
      <c r="G348" s="45" t="s">
        <v>16</v>
      </c>
      <c r="H348" s="116">
        <f>H343</f>
        <v>346</v>
      </c>
      <c r="I348" s="4"/>
      <c r="J348" s="46">
        <f t="shared" ref="J348" si="47">H348*I348</f>
        <v>0</v>
      </c>
    </row>
    <row r="349" spans="1:10" ht="24.95" customHeight="1" thickBot="1" x14ac:dyDescent="0.3">
      <c r="A349" s="177"/>
      <c r="B349" s="183"/>
      <c r="C349" s="183"/>
      <c r="D349" s="183"/>
      <c r="E349" s="183"/>
      <c r="F349" s="191" t="s">
        <v>4</v>
      </c>
      <c r="G349" s="191"/>
      <c r="H349" s="191"/>
      <c r="I349" s="11">
        <f>SUM(I343:I348)</f>
        <v>0</v>
      </c>
      <c r="J349" s="55">
        <f>SUM(J343:J348)</f>
        <v>0</v>
      </c>
    </row>
    <row r="350" spans="1:10" ht="24.95" customHeight="1" x14ac:dyDescent="0.25">
      <c r="A350" s="175" t="s">
        <v>7</v>
      </c>
      <c r="B350" s="181" t="s">
        <v>3</v>
      </c>
      <c r="C350" s="181" t="s">
        <v>46</v>
      </c>
      <c r="D350" s="181"/>
      <c r="E350" s="181" t="s">
        <v>79</v>
      </c>
      <c r="F350" s="79"/>
      <c r="G350" s="110">
        <v>46</v>
      </c>
      <c r="H350" s="117">
        <v>346</v>
      </c>
      <c r="I350" s="118"/>
      <c r="J350" s="119">
        <f t="shared" ref="J350:J353" si="48">H350*I350</f>
        <v>0</v>
      </c>
    </row>
    <row r="351" spans="1:10" ht="24.95" customHeight="1" x14ac:dyDescent="0.25">
      <c r="A351" s="176"/>
      <c r="B351" s="182"/>
      <c r="C351" s="182"/>
      <c r="D351" s="182"/>
      <c r="E351" s="182"/>
      <c r="F351" s="33"/>
      <c r="G351" s="45">
        <v>48</v>
      </c>
      <c r="H351" s="116">
        <f>H350</f>
        <v>346</v>
      </c>
      <c r="I351" s="4"/>
      <c r="J351" s="46">
        <f t="shared" si="48"/>
        <v>0</v>
      </c>
    </row>
    <row r="352" spans="1:10" ht="24.95" customHeight="1" x14ac:dyDescent="0.25">
      <c r="A352" s="176"/>
      <c r="B352" s="182"/>
      <c r="C352" s="182"/>
      <c r="D352" s="182"/>
      <c r="E352" s="182"/>
      <c r="F352" s="33"/>
      <c r="G352" s="45">
        <v>50</v>
      </c>
      <c r="H352" s="116">
        <f>H350</f>
        <v>346</v>
      </c>
      <c r="I352" s="4"/>
      <c r="J352" s="46">
        <f t="shared" si="48"/>
        <v>0</v>
      </c>
    </row>
    <row r="353" spans="1:14" ht="24.95" customHeight="1" x14ac:dyDescent="0.25">
      <c r="A353" s="176"/>
      <c r="B353" s="182"/>
      <c r="C353" s="182"/>
      <c r="D353" s="182"/>
      <c r="E353" s="182"/>
      <c r="F353" s="33"/>
      <c r="G353" s="45">
        <v>52</v>
      </c>
      <c r="H353" s="116">
        <f>H350</f>
        <v>346</v>
      </c>
      <c r="I353" s="4"/>
      <c r="J353" s="46">
        <f t="shared" si="48"/>
        <v>0</v>
      </c>
    </row>
    <row r="354" spans="1:14" ht="24.95" customHeight="1" x14ac:dyDescent="0.25">
      <c r="A354" s="176"/>
      <c r="B354" s="182"/>
      <c r="C354" s="182"/>
      <c r="D354" s="182"/>
      <c r="E354" s="182"/>
      <c r="F354" s="33"/>
      <c r="G354" s="45">
        <v>54</v>
      </c>
      <c r="H354" s="116">
        <f>H350</f>
        <v>346</v>
      </c>
      <c r="I354" s="4"/>
      <c r="J354" s="46">
        <f>H354*I354</f>
        <v>0</v>
      </c>
    </row>
    <row r="355" spans="1:14" ht="24.95" customHeight="1" x14ac:dyDescent="0.25">
      <c r="A355" s="176"/>
      <c r="B355" s="182"/>
      <c r="C355" s="182"/>
      <c r="D355" s="182"/>
      <c r="E355" s="182"/>
      <c r="F355" s="33"/>
      <c r="G355" s="45">
        <v>56</v>
      </c>
      <c r="H355" s="116">
        <f>H350</f>
        <v>346</v>
      </c>
      <c r="I355" s="4"/>
      <c r="J355" s="46">
        <f t="shared" ref="J355" si="49">H355*I355</f>
        <v>0</v>
      </c>
    </row>
    <row r="356" spans="1:14" ht="24.95" customHeight="1" thickBot="1" x14ac:dyDescent="0.3">
      <c r="A356" s="177"/>
      <c r="B356" s="183"/>
      <c r="C356" s="183"/>
      <c r="D356" s="183"/>
      <c r="E356" s="183"/>
      <c r="F356" s="191" t="s">
        <v>4</v>
      </c>
      <c r="G356" s="191"/>
      <c r="H356" s="191"/>
      <c r="I356" s="11">
        <f>SUM(I350:I355)</f>
        <v>0</v>
      </c>
      <c r="J356" s="55">
        <f>SUM(J350:J355)</f>
        <v>0</v>
      </c>
    </row>
    <row r="357" spans="1:14" ht="24.95" customHeight="1" x14ac:dyDescent="0.25">
      <c r="A357" s="175" t="s">
        <v>7</v>
      </c>
      <c r="B357" s="181" t="s">
        <v>3</v>
      </c>
      <c r="C357" s="181" t="s">
        <v>139</v>
      </c>
      <c r="D357" s="181"/>
      <c r="E357" s="181" t="s">
        <v>138</v>
      </c>
      <c r="F357" s="79"/>
      <c r="G357" s="110">
        <v>46</v>
      </c>
      <c r="H357" s="117">
        <v>301</v>
      </c>
      <c r="I357" s="118"/>
      <c r="J357" s="119">
        <f t="shared" ref="J357:J363" si="50">H357*I357</f>
        <v>0</v>
      </c>
    </row>
    <row r="358" spans="1:14" ht="24.95" customHeight="1" x14ac:dyDescent="0.25">
      <c r="A358" s="176"/>
      <c r="B358" s="182"/>
      <c r="C358" s="182"/>
      <c r="D358" s="182"/>
      <c r="E358" s="182"/>
      <c r="F358" s="33"/>
      <c r="G358" s="45">
        <v>48</v>
      </c>
      <c r="H358" s="117">
        <v>301</v>
      </c>
      <c r="I358" s="4"/>
      <c r="J358" s="119">
        <f t="shared" si="50"/>
        <v>0</v>
      </c>
    </row>
    <row r="359" spans="1:14" ht="24.95" customHeight="1" x14ac:dyDescent="0.25">
      <c r="A359" s="176"/>
      <c r="B359" s="182"/>
      <c r="C359" s="182"/>
      <c r="D359" s="182"/>
      <c r="E359" s="182"/>
      <c r="F359" s="33"/>
      <c r="G359" s="45">
        <v>50</v>
      </c>
      <c r="H359" s="117">
        <v>301</v>
      </c>
      <c r="I359" s="4"/>
      <c r="J359" s="119">
        <f t="shared" si="50"/>
        <v>0</v>
      </c>
    </row>
    <row r="360" spans="1:14" ht="24.95" customHeight="1" x14ac:dyDescent="0.25">
      <c r="A360" s="176"/>
      <c r="B360" s="182"/>
      <c r="C360" s="182"/>
      <c r="D360" s="182"/>
      <c r="E360" s="182"/>
      <c r="F360" s="33"/>
      <c r="G360" s="45">
        <v>52</v>
      </c>
      <c r="H360" s="117">
        <v>301</v>
      </c>
      <c r="I360" s="4"/>
      <c r="J360" s="119">
        <f t="shared" si="50"/>
        <v>0</v>
      </c>
    </row>
    <row r="361" spans="1:14" ht="24.95" customHeight="1" x14ac:dyDescent="0.25">
      <c r="A361" s="176"/>
      <c r="B361" s="182"/>
      <c r="C361" s="182"/>
      <c r="D361" s="182"/>
      <c r="E361" s="182"/>
      <c r="F361" s="33"/>
      <c r="G361" s="45">
        <v>54</v>
      </c>
      <c r="H361" s="117">
        <v>301</v>
      </c>
      <c r="I361" s="4"/>
      <c r="J361" s="119">
        <f t="shared" si="50"/>
        <v>0</v>
      </c>
    </row>
    <row r="362" spans="1:14" ht="24.95" customHeight="1" x14ac:dyDescent="0.25">
      <c r="A362" s="176"/>
      <c r="B362" s="182"/>
      <c r="C362" s="182"/>
      <c r="D362" s="182"/>
      <c r="E362" s="182"/>
      <c r="F362" s="33"/>
      <c r="G362" s="45">
        <v>56</v>
      </c>
      <c r="H362" s="117">
        <v>301</v>
      </c>
      <c r="I362" s="4"/>
      <c r="J362" s="119">
        <f t="shared" si="50"/>
        <v>0</v>
      </c>
    </row>
    <row r="363" spans="1:14" ht="24.95" customHeight="1" x14ac:dyDescent="0.25">
      <c r="A363" s="176"/>
      <c r="B363" s="182"/>
      <c r="C363" s="182"/>
      <c r="D363" s="182"/>
      <c r="E363" s="182"/>
      <c r="F363" s="33"/>
      <c r="G363" s="45">
        <v>58</v>
      </c>
      <c r="H363" s="117">
        <v>301</v>
      </c>
      <c r="I363" s="4"/>
      <c r="J363" s="119">
        <f t="shared" si="50"/>
        <v>0</v>
      </c>
    </row>
    <row r="364" spans="1:14" ht="24.95" customHeight="1" thickBot="1" x14ac:dyDescent="0.3">
      <c r="A364" s="177"/>
      <c r="B364" s="183"/>
      <c r="C364" s="183"/>
      <c r="D364" s="183"/>
      <c r="E364" s="183"/>
      <c r="F364" s="191" t="s">
        <v>4</v>
      </c>
      <c r="G364" s="191"/>
      <c r="H364" s="191"/>
      <c r="I364" s="11">
        <f>SUM(I357:I363)</f>
        <v>0</v>
      </c>
      <c r="J364" s="55">
        <f>SUM(J357:J363)</f>
        <v>0</v>
      </c>
    </row>
    <row r="365" spans="1:14" ht="29.25" customHeight="1" thickBot="1" x14ac:dyDescent="0.3">
      <c r="A365" s="268" t="s">
        <v>44</v>
      </c>
      <c r="B365" s="269"/>
      <c r="C365" s="269"/>
      <c r="D365" s="269"/>
      <c r="E365" s="269"/>
      <c r="F365" s="269"/>
      <c r="G365" s="269"/>
      <c r="H365" s="270"/>
      <c r="I365" s="12">
        <f>I364+I356+I349+I342+I335+I328+I321</f>
        <v>0</v>
      </c>
      <c r="J365" s="56">
        <f>J364+J356+J349+J342+J335+J328+J321</f>
        <v>0</v>
      </c>
      <c r="K365" s="244"/>
      <c r="L365" s="245"/>
      <c r="M365" s="263"/>
      <c r="N365" s="245"/>
    </row>
    <row r="366" spans="1:14" ht="32.25" thickBot="1" x14ac:dyDescent="0.3">
      <c r="A366" s="228" t="s">
        <v>114</v>
      </c>
      <c r="B366" s="228"/>
      <c r="C366" s="228"/>
      <c r="D366" s="228"/>
      <c r="E366" s="228"/>
      <c r="F366" s="228"/>
      <c r="G366" s="228"/>
      <c r="H366" s="228"/>
      <c r="I366" s="228"/>
      <c r="J366" s="229"/>
    </row>
    <row r="367" spans="1:14" ht="20.100000000000001" customHeight="1" x14ac:dyDescent="0.25">
      <c r="A367" s="218" t="s">
        <v>7</v>
      </c>
      <c r="B367" s="215" t="s">
        <v>3</v>
      </c>
      <c r="C367" s="185" t="s">
        <v>37</v>
      </c>
      <c r="D367" s="221"/>
      <c r="E367" s="185" t="s">
        <v>40</v>
      </c>
      <c r="F367" s="143">
        <v>150</v>
      </c>
      <c r="G367" s="30">
        <v>42</v>
      </c>
      <c r="H367" s="31">
        <f>F367</f>
        <v>150</v>
      </c>
      <c r="I367" s="1"/>
      <c r="J367" s="32">
        <f t="shared" ref="J367:J372" si="51">H367*I367</f>
        <v>0</v>
      </c>
    </row>
    <row r="368" spans="1:14" ht="20.100000000000001" customHeight="1" x14ac:dyDescent="0.25">
      <c r="A368" s="176"/>
      <c r="B368" s="179"/>
      <c r="C368" s="182"/>
      <c r="D368" s="187"/>
      <c r="E368" s="182"/>
      <c r="F368" s="53"/>
      <c r="G368" s="34">
        <v>44</v>
      </c>
      <c r="H368" s="90">
        <f>H367</f>
        <v>150</v>
      </c>
      <c r="I368" s="2"/>
      <c r="J368" s="35">
        <f t="shared" si="51"/>
        <v>0</v>
      </c>
      <c r="M368" s="19"/>
    </row>
    <row r="369" spans="1:10" ht="20.100000000000001" customHeight="1" x14ac:dyDescent="0.25">
      <c r="A369" s="176"/>
      <c r="B369" s="179"/>
      <c r="C369" s="182"/>
      <c r="D369" s="187"/>
      <c r="E369" s="182"/>
      <c r="F369" s="53"/>
      <c r="G369" s="34">
        <v>46</v>
      </c>
      <c r="H369" s="90">
        <f>H367</f>
        <v>150</v>
      </c>
      <c r="I369" s="2"/>
      <c r="J369" s="35">
        <f t="shared" si="51"/>
        <v>0</v>
      </c>
    </row>
    <row r="370" spans="1:10" ht="20.100000000000001" customHeight="1" x14ac:dyDescent="0.25">
      <c r="A370" s="176"/>
      <c r="B370" s="179"/>
      <c r="C370" s="182"/>
      <c r="D370" s="187"/>
      <c r="E370" s="182"/>
      <c r="F370" s="53"/>
      <c r="G370" s="34">
        <v>48</v>
      </c>
      <c r="H370" s="90">
        <f>H367</f>
        <v>150</v>
      </c>
      <c r="I370" s="2"/>
      <c r="J370" s="35">
        <f t="shared" si="51"/>
        <v>0</v>
      </c>
    </row>
    <row r="371" spans="1:10" ht="20.100000000000001" customHeight="1" x14ac:dyDescent="0.25">
      <c r="A371" s="176"/>
      <c r="B371" s="179"/>
      <c r="C371" s="182"/>
      <c r="D371" s="187"/>
      <c r="E371" s="182"/>
      <c r="F371" s="53"/>
      <c r="G371" s="34">
        <v>50</v>
      </c>
      <c r="H371" s="90">
        <f>H367</f>
        <v>150</v>
      </c>
      <c r="I371" s="2"/>
      <c r="J371" s="35">
        <f t="shared" si="51"/>
        <v>0</v>
      </c>
    </row>
    <row r="372" spans="1:10" ht="20.100000000000001" customHeight="1" x14ac:dyDescent="0.25">
      <c r="A372" s="176"/>
      <c r="B372" s="179"/>
      <c r="C372" s="182"/>
      <c r="D372" s="187"/>
      <c r="E372" s="182"/>
      <c r="F372" s="53"/>
      <c r="G372" s="34">
        <v>52</v>
      </c>
      <c r="H372" s="90">
        <f>H367</f>
        <v>150</v>
      </c>
      <c r="I372" s="2"/>
      <c r="J372" s="35">
        <f t="shared" si="51"/>
        <v>0</v>
      </c>
    </row>
    <row r="373" spans="1:10" ht="20.100000000000001" customHeight="1" thickBot="1" x14ac:dyDescent="0.3">
      <c r="A373" s="177"/>
      <c r="B373" s="180"/>
      <c r="C373" s="183"/>
      <c r="D373" s="188"/>
      <c r="E373" s="183"/>
      <c r="F373" s="184" t="s">
        <v>4</v>
      </c>
      <c r="G373" s="184"/>
      <c r="H373" s="184"/>
      <c r="I373" s="10">
        <f>I367+I368+I369+I370+I371+I372</f>
        <v>0</v>
      </c>
      <c r="J373" s="52">
        <f>SUM(J367:J372)</f>
        <v>0</v>
      </c>
    </row>
    <row r="374" spans="1:10" ht="20.100000000000001" customHeight="1" x14ac:dyDescent="0.25">
      <c r="A374" s="175" t="s">
        <v>7</v>
      </c>
      <c r="B374" s="178" t="s">
        <v>3</v>
      </c>
      <c r="C374" s="181" t="s">
        <v>37</v>
      </c>
      <c r="D374" s="186"/>
      <c r="E374" s="181" t="s">
        <v>41</v>
      </c>
      <c r="F374" s="123"/>
      <c r="G374" s="125">
        <v>42</v>
      </c>
      <c r="H374" s="124">
        <f>F367</f>
        <v>150</v>
      </c>
      <c r="I374" s="81"/>
      <c r="J374" s="108">
        <f t="shared" ref="J374:J378" si="52">H374*I374</f>
        <v>0</v>
      </c>
    </row>
    <row r="375" spans="1:10" ht="20.100000000000001" customHeight="1" x14ac:dyDescent="0.25">
      <c r="A375" s="176"/>
      <c r="B375" s="179"/>
      <c r="C375" s="182"/>
      <c r="D375" s="187"/>
      <c r="E375" s="182"/>
      <c r="F375" s="53"/>
      <c r="G375" s="75">
        <v>44</v>
      </c>
      <c r="H375" s="90">
        <f>H374</f>
        <v>150</v>
      </c>
      <c r="I375" s="2"/>
      <c r="J375" s="35">
        <f t="shared" si="52"/>
        <v>0</v>
      </c>
    </row>
    <row r="376" spans="1:10" ht="20.100000000000001" customHeight="1" x14ac:dyDescent="0.25">
      <c r="A376" s="176"/>
      <c r="B376" s="179"/>
      <c r="C376" s="182"/>
      <c r="D376" s="187"/>
      <c r="E376" s="182"/>
      <c r="F376" s="53"/>
      <c r="G376" s="75">
        <v>46</v>
      </c>
      <c r="H376" s="90">
        <f>H374</f>
        <v>150</v>
      </c>
      <c r="I376" s="2"/>
      <c r="J376" s="35">
        <f t="shared" si="52"/>
        <v>0</v>
      </c>
    </row>
    <row r="377" spans="1:10" ht="20.100000000000001" customHeight="1" x14ac:dyDescent="0.25">
      <c r="A377" s="176"/>
      <c r="B377" s="179"/>
      <c r="C377" s="182"/>
      <c r="D377" s="187"/>
      <c r="E377" s="182"/>
      <c r="F377" s="53"/>
      <c r="G377" s="75">
        <v>48</v>
      </c>
      <c r="H377" s="90">
        <f>H374</f>
        <v>150</v>
      </c>
      <c r="I377" s="2"/>
      <c r="J377" s="35">
        <f t="shared" si="52"/>
        <v>0</v>
      </c>
    </row>
    <row r="378" spans="1:10" ht="20.100000000000001" customHeight="1" x14ac:dyDescent="0.25">
      <c r="A378" s="176"/>
      <c r="B378" s="179"/>
      <c r="C378" s="182"/>
      <c r="D378" s="187"/>
      <c r="E378" s="182"/>
      <c r="F378" s="53"/>
      <c r="G378" s="75">
        <v>50</v>
      </c>
      <c r="H378" s="90">
        <f>H374</f>
        <v>150</v>
      </c>
      <c r="I378" s="2"/>
      <c r="J378" s="35">
        <f t="shared" si="52"/>
        <v>0</v>
      </c>
    </row>
    <row r="379" spans="1:10" ht="20.100000000000001" customHeight="1" x14ac:dyDescent="0.25">
      <c r="A379" s="176"/>
      <c r="B379" s="179"/>
      <c r="C379" s="182"/>
      <c r="D379" s="187"/>
      <c r="E379" s="182"/>
      <c r="F379" s="53"/>
      <c r="G379" s="75">
        <v>52</v>
      </c>
      <c r="H379" s="90">
        <f>H374</f>
        <v>150</v>
      </c>
      <c r="I379" s="2"/>
      <c r="J379" s="35">
        <f t="shared" ref="J379" si="53">H379*I379</f>
        <v>0</v>
      </c>
    </row>
    <row r="380" spans="1:10" ht="20.100000000000001" customHeight="1" thickBot="1" x14ac:dyDescent="0.3">
      <c r="A380" s="177"/>
      <c r="B380" s="180"/>
      <c r="C380" s="183"/>
      <c r="D380" s="188"/>
      <c r="E380" s="183"/>
      <c r="F380" s="184" t="s">
        <v>4</v>
      </c>
      <c r="G380" s="184"/>
      <c r="H380" s="184"/>
      <c r="I380" s="10">
        <f>SUM(I374:I379)</f>
        <v>0</v>
      </c>
      <c r="J380" s="52">
        <f>SUM(J374:J379)</f>
        <v>0</v>
      </c>
    </row>
    <row r="381" spans="1:10" ht="20.100000000000001" customHeight="1" x14ac:dyDescent="0.25">
      <c r="A381" s="175" t="s">
        <v>7</v>
      </c>
      <c r="B381" s="178" t="s">
        <v>3</v>
      </c>
      <c r="C381" s="181" t="s">
        <v>37</v>
      </c>
      <c r="D381" s="186"/>
      <c r="E381" s="181" t="s">
        <v>42</v>
      </c>
      <c r="F381" s="123"/>
      <c r="G381" s="80">
        <v>42</v>
      </c>
      <c r="H381" s="124">
        <f>F367</f>
        <v>150</v>
      </c>
      <c r="I381" s="81"/>
      <c r="J381" s="108">
        <f t="shared" ref="J381:J385" si="54">H381*I381</f>
        <v>0</v>
      </c>
    </row>
    <row r="382" spans="1:10" ht="20.100000000000001" customHeight="1" x14ac:dyDescent="0.25">
      <c r="A382" s="176"/>
      <c r="B382" s="179"/>
      <c r="C382" s="182"/>
      <c r="D382" s="187"/>
      <c r="E382" s="182"/>
      <c r="F382" s="53"/>
      <c r="G382" s="34">
        <v>44</v>
      </c>
      <c r="H382" s="90">
        <f>H381</f>
        <v>150</v>
      </c>
      <c r="I382" s="2"/>
      <c r="J382" s="35">
        <f t="shared" si="54"/>
        <v>0</v>
      </c>
    </row>
    <row r="383" spans="1:10" ht="20.100000000000001" customHeight="1" x14ac:dyDescent="0.25">
      <c r="A383" s="176"/>
      <c r="B383" s="179"/>
      <c r="C383" s="182"/>
      <c r="D383" s="187"/>
      <c r="E383" s="182"/>
      <c r="F383" s="53"/>
      <c r="G383" s="34">
        <v>46</v>
      </c>
      <c r="H383" s="90">
        <f>H381</f>
        <v>150</v>
      </c>
      <c r="I383" s="2"/>
      <c r="J383" s="35">
        <f t="shared" si="54"/>
        <v>0</v>
      </c>
    </row>
    <row r="384" spans="1:10" ht="20.100000000000001" customHeight="1" x14ac:dyDescent="0.25">
      <c r="A384" s="176"/>
      <c r="B384" s="179"/>
      <c r="C384" s="182"/>
      <c r="D384" s="187"/>
      <c r="E384" s="182"/>
      <c r="F384" s="53"/>
      <c r="G384" s="34">
        <v>48</v>
      </c>
      <c r="H384" s="90">
        <f>H381</f>
        <v>150</v>
      </c>
      <c r="I384" s="2"/>
      <c r="J384" s="35">
        <f t="shared" si="54"/>
        <v>0</v>
      </c>
    </row>
    <row r="385" spans="1:10" ht="20.100000000000001" customHeight="1" x14ac:dyDescent="0.25">
      <c r="A385" s="176"/>
      <c r="B385" s="179"/>
      <c r="C385" s="182"/>
      <c r="D385" s="187"/>
      <c r="E385" s="182"/>
      <c r="F385" s="53"/>
      <c r="G385" s="34">
        <v>50</v>
      </c>
      <c r="H385" s="90">
        <f>H381</f>
        <v>150</v>
      </c>
      <c r="I385" s="2"/>
      <c r="J385" s="35">
        <f t="shared" si="54"/>
        <v>0</v>
      </c>
    </row>
    <row r="386" spans="1:10" ht="20.100000000000001" customHeight="1" x14ac:dyDescent="0.25">
      <c r="A386" s="176"/>
      <c r="B386" s="179"/>
      <c r="C386" s="182"/>
      <c r="D386" s="187"/>
      <c r="E386" s="182"/>
      <c r="F386" s="53"/>
      <c r="G386" s="34">
        <v>52</v>
      </c>
      <c r="H386" s="90">
        <f>H381</f>
        <v>150</v>
      </c>
      <c r="I386" s="2"/>
      <c r="J386" s="35">
        <f t="shared" ref="J386" si="55">H386*I386</f>
        <v>0</v>
      </c>
    </row>
    <row r="387" spans="1:10" ht="20.100000000000001" customHeight="1" thickBot="1" x14ac:dyDescent="0.3">
      <c r="A387" s="177"/>
      <c r="B387" s="180"/>
      <c r="C387" s="183"/>
      <c r="D387" s="188"/>
      <c r="E387" s="183"/>
      <c r="F387" s="184" t="s">
        <v>4</v>
      </c>
      <c r="G387" s="184"/>
      <c r="H387" s="184"/>
      <c r="I387" s="10">
        <f>SUM(I381:I386)</f>
        <v>0</v>
      </c>
      <c r="J387" s="52">
        <f>SUM(J381:J386)</f>
        <v>0</v>
      </c>
    </row>
    <row r="388" spans="1:10" ht="20.100000000000001" customHeight="1" x14ac:dyDescent="0.25">
      <c r="A388" s="175" t="s">
        <v>7</v>
      </c>
      <c r="B388" s="178" t="s">
        <v>3</v>
      </c>
      <c r="C388" s="181" t="s">
        <v>37</v>
      </c>
      <c r="D388" s="186"/>
      <c r="E388" s="201" t="s">
        <v>43</v>
      </c>
      <c r="F388" s="123"/>
      <c r="G388" s="80">
        <v>42</v>
      </c>
      <c r="H388" s="124">
        <f>F367</f>
        <v>150</v>
      </c>
      <c r="I388" s="81"/>
      <c r="J388" s="108">
        <f t="shared" ref="J388:J395" si="56">H388*I388</f>
        <v>0</v>
      </c>
    </row>
    <row r="389" spans="1:10" ht="20.100000000000001" customHeight="1" x14ac:dyDescent="0.25">
      <c r="A389" s="176"/>
      <c r="B389" s="179"/>
      <c r="C389" s="182"/>
      <c r="D389" s="187"/>
      <c r="E389" s="202"/>
      <c r="F389" s="53"/>
      <c r="G389" s="34">
        <v>44</v>
      </c>
      <c r="H389" s="90">
        <f>H388</f>
        <v>150</v>
      </c>
      <c r="I389" s="2"/>
      <c r="J389" s="35">
        <f t="shared" si="56"/>
        <v>0</v>
      </c>
    </row>
    <row r="390" spans="1:10" ht="20.100000000000001" customHeight="1" x14ac:dyDescent="0.25">
      <c r="A390" s="176"/>
      <c r="B390" s="179"/>
      <c r="C390" s="182"/>
      <c r="D390" s="187"/>
      <c r="E390" s="202"/>
      <c r="F390" s="53"/>
      <c r="G390" s="34">
        <v>46</v>
      </c>
      <c r="H390" s="90">
        <f>H388</f>
        <v>150</v>
      </c>
      <c r="I390" s="2"/>
      <c r="J390" s="35">
        <f t="shared" si="56"/>
        <v>0</v>
      </c>
    </row>
    <row r="391" spans="1:10" ht="20.100000000000001" customHeight="1" x14ac:dyDescent="0.25">
      <c r="A391" s="176"/>
      <c r="B391" s="179"/>
      <c r="C391" s="182"/>
      <c r="D391" s="187"/>
      <c r="E391" s="202"/>
      <c r="F391" s="53"/>
      <c r="G391" s="34">
        <v>48</v>
      </c>
      <c r="H391" s="90">
        <f>H388</f>
        <v>150</v>
      </c>
      <c r="I391" s="2"/>
      <c r="J391" s="35">
        <f t="shared" si="56"/>
        <v>0</v>
      </c>
    </row>
    <row r="392" spans="1:10" ht="20.100000000000001" customHeight="1" x14ac:dyDescent="0.25">
      <c r="A392" s="176"/>
      <c r="B392" s="179"/>
      <c r="C392" s="182"/>
      <c r="D392" s="187"/>
      <c r="E392" s="202"/>
      <c r="F392" s="53"/>
      <c r="G392" s="34">
        <v>50</v>
      </c>
      <c r="H392" s="90">
        <f>H388</f>
        <v>150</v>
      </c>
      <c r="I392" s="2"/>
      <c r="J392" s="35">
        <f>J394</f>
        <v>0</v>
      </c>
    </row>
    <row r="393" spans="1:10" ht="20.100000000000001" customHeight="1" x14ac:dyDescent="0.25">
      <c r="A393" s="176"/>
      <c r="B393" s="179"/>
      <c r="C393" s="182"/>
      <c r="D393" s="187"/>
      <c r="E393" s="202"/>
      <c r="F393" s="53"/>
      <c r="G393" s="34">
        <v>52</v>
      </c>
      <c r="H393" s="90">
        <f>H367</f>
        <v>150</v>
      </c>
      <c r="I393" s="2"/>
      <c r="J393" s="35">
        <f>H393*I393</f>
        <v>0</v>
      </c>
    </row>
    <row r="394" spans="1:10" ht="20.100000000000001" customHeight="1" x14ac:dyDescent="0.25">
      <c r="A394" s="176"/>
      <c r="B394" s="179"/>
      <c r="C394" s="182"/>
      <c r="D394" s="187"/>
      <c r="E394" s="202"/>
      <c r="F394" s="53"/>
      <c r="G394" s="34">
        <v>54</v>
      </c>
      <c r="H394" s="174">
        <v>80</v>
      </c>
      <c r="I394" s="2"/>
      <c r="J394" s="35">
        <f>H394*I394</f>
        <v>0</v>
      </c>
    </row>
    <row r="395" spans="1:10" ht="20.100000000000001" customHeight="1" x14ac:dyDescent="0.25">
      <c r="A395" s="176"/>
      <c r="B395" s="179"/>
      <c r="C395" s="182"/>
      <c r="D395" s="187"/>
      <c r="E395" s="202"/>
      <c r="F395" s="53"/>
      <c r="G395" s="34">
        <v>56</v>
      </c>
      <c r="H395" s="174">
        <v>80</v>
      </c>
      <c r="I395" s="2"/>
      <c r="J395" s="35">
        <f t="shared" si="56"/>
        <v>0</v>
      </c>
    </row>
    <row r="396" spans="1:10" ht="20.100000000000001" customHeight="1" thickBot="1" x14ac:dyDescent="0.3">
      <c r="A396" s="177"/>
      <c r="B396" s="180"/>
      <c r="C396" s="183"/>
      <c r="D396" s="188"/>
      <c r="E396" s="203"/>
      <c r="F396" s="184" t="s">
        <v>4</v>
      </c>
      <c r="G396" s="184"/>
      <c r="H396" s="184"/>
      <c r="I396" s="10">
        <f>I388+I389+I390+I391+I392+I395+I393+I394</f>
        <v>0</v>
      </c>
      <c r="J396" s="52">
        <f>SUM(J388:J395)</f>
        <v>0</v>
      </c>
    </row>
    <row r="397" spans="1:10" ht="20.100000000000001" customHeight="1" x14ac:dyDescent="0.25">
      <c r="A397" s="175" t="s">
        <v>7</v>
      </c>
      <c r="B397" s="178" t="s">
        <v>3</v>
      </c>
      <c r="C397" s="181" t="s">
        <v>37</v>
      </c>
      <c r="D397" s="186"/>
      <c r="E397" s="201" t="s">
        <v>47</v>
      </c>
      <c r="F397" s="123"/>
      <c r="G397" s="80">
        <v>42</v>
      </c>
      <c r="H397" s="124">
        <f>F367</f>
        <v>150</v>
      </c>
      <c r="I397" s="81"/>
      <c r="J397" s="108">
        <f t="shared" ref="J397:J402" si="57">H397*I397</f>
        <v>0</v>
      </c>
    </row>
    <row r="398" spans="1:10" ht="20.100000000000001" customHeight="1" x14ac:dyDescent="0.25">
      <c r="A398" s="176"/>
      <c r="B398" s="179"/>
      <c r="C398" s="182"/>
      <c r="D398" s="187"/>
      <c r="E398" s="202"/>
      <c r="F398" s="53"/>
      <c r="G398" s="34">
        <v>44</v>
      </c>
      <c r="H398" s="90">
        <f>H397</f>
        <v>150</v>
      </c>
      <c r="I398" s="2"/>
      <c r="J398" s="35">
        <f t="shared" si="57"/>
        <v>0</v>
      </c>
    </row>
    <row r="399" spans="1:10" ht="20.100000000000001" customHeight="1" x14ac:dyDescent="0.25">
      <c r="A399" s="176"/>
      <c r="B399" s="179"/>
      <c r="C399" s="182"/>
      <c r="D399" s="187"/>
      <c r="E399" s="202"/>
      <c r="F399" s="53"/>
      <c r="G399" s="34">
        <v>46</v>
      </c>
      <c r="H399" s="90">
        <f>H397</f>
        <v>150</v>
      </c>
      <c r="I399" s="2"/>
      <c r="J399" s="35">
        <f t="shared" si="57"/>
        <v>0</v>
      </c>
    </row>
    <row r="400" spans="1:10" ht="20.100000000000001" customHeight="1" x14ac:dyDescent="0.25">
      <c r="A400" s="176"/>
      <c r="B400" s="179"/>
      <c r="C400" s="182"/>
      <c r="D400" s="187"/>
      <c r="E400" s="202"/>
      <c r="F400" s="53"/>
      <c r="G400" s="34">
        <v>48</v>
      </c>
      <c r="H400" s="90">
        <f>H397</f>
        <v>150</v>
      </c>
      <c r="I400" s="2"/>
      <c r="J400" s="35">
        <f t="shared" si="57"/>
        <v>0</v>
      </c>
    </row>
    <row r="401" spans="1:10" ht="20.100000000000001" customHeight="1" x14ac:dyDescent="0.25">
      <c r="A401" s="176"/>
      <c r="B401" s="179"/>
      <c r="C401" s="182"/>
      <c r="D401" s="187"/>
      <c r="E401" s="202"/>
      <c r="F401" s="53"/>
      <c r="G401" s="34">
        <v>50</v>
      </c>
      <c r="H401" s="90">
        <f>H397</f>
        <v>150</v>
      </c>
      <c r="I401" s="2"/>
      <c r="J401" s="35">
        <f t="shared" si="57"/>
        <v>0</v>
      </c>
    </row>
    <row r="402" spans="1:10" ht="20.100000000000001" customHeight="1" x14ac:dyDescent="0.25">
      <c r="A402" s="176"/>
      <c r="B402" s="179"/>
      <c r="C402" s="182"/>
      <c r="D402" s="187"/>
      <c r="E402" s="202"/>
      <c r="F402" s="53"/>
      <c r="G402" s="34">
        <v>52</v>
      </c>
      <c r="H402" s="90">
        <f>H397</f>
        <v>150</v>
      </c>
      <c r="I402" s="2"/>
      <c r="J402" s="35">
        <f t="shared" si="57"/>
        <v>0</v>
      </c>
    </row>
    <row r="403" spans="1:10" ht="20.100000000000001" customHeight="1" thickBot="1" x14ac:dyDescent="0.3">
      <c r="A403" s="177"/>
      <c r="B403" s="180"/>
      <c r="C403" s="183"/>
      <c r="D403" s="188"/>
      <c r="E403" s="203"/>
      <c r="F403" s="184" t="s">
        <v>4</v>
      </c>
      <c r="G403" s="184"/>
      <c r="H403" s="184"/>
      <c r="I403" s="10">
        <f>I397+I398+I399+I400+I401+I402</f>
        <v>0</v>
      </c>
      <c r="J403" s="52">
        <f>SUM(J397:J402)</f>
        <v>0</v>
      </c>
    </row>
    <row r="404" spans="1:10" ht="20.100000000000001" customHeight="1" x14ac:dyDescent="0.25">
      <c r="A404" s="175" t="s">
        <v>7</v>
      </c>
      <c r="B404" s="178" t="s">
        <v>3</v>
      </c>
      <c r="C404" s="181" t="s">
        <v>37</v>
      </c>
      <c r="D404" s="186"/>
      <c r="E404" s="201" t="s">
        <v>125</v>
      </c>
      <c r="F404" s="123"/>
      <c r="G404" s="80" t="s">
        <v>16</v>
      </c>
      <c r="H404" s="124">
        <f>F367</f>
        <v>150</v>
      </c>
      <c r="I404" s="81"/>
      <c r="J404" s="108">
        <f t="shared" ref="J404:J409" si="58">H404*I404</f>
        <v>0</v>
      </c>
    </row>
    <row r="405" spans="1:10" ht="20.100000000000001" customHeight="1" x14ac:dyDescent="0.25">
      <c r="A405" s="176"/>
      <c r="B405" s="179"/>
      <c r="C405" s="182"/>
      <c r="D405" s="187"/>
      <c r="E405" s="202"/>
      <c r="F405" s="53"/>
      <c r="G405" s="34" t="s">
        <v>16</v>
      </c>
      <c r="H405" s="90">
        <f>H404</f>
        <v>150</v>
      </c>
      <c r="I405" s="2"/>
      <c r="J405" s="35">
        <f t="shared" si="58"/>
        <v>0</v>
      </c>
    </row>
    <row r="406" spans="1:10" ht="20.100000000000001" customHeight="1" x14ac:dyDescent="0.25">
      <c r="A406" s="176"/>
      <c r="B406" s="179"/>
      <c r="C406" s="182"/>
      <c r="D406" s="187"/>
      <c r="E406" s="202"/>
      <c r="F406" s="53"/>
      <c r="G406" s="34" t="s">
        <v>16</v>
      </c>
      <c r="H406" s="90">
        <f>H404</f>
        <v>150</v>
      </c>
      <c r="I406" s="2"/>
      <c r="J406" s="35">
        <f t="shared" si="58"/>
        <v>0</v>
      </c>
    </row>
    <row r="407" spans="1:10" ht="20.100000000000001" customHeight="1" x14ac:dyDescent="0.25">
      <c r="A407" s="176"/>
      <c r="B407" s="179"/>
      <c r="C407" s="182"/>
      <c r="D407" s="187"/>
      <c r="E407" s="202"/>
      <c r="F407" s="53"/>
      <c r="G407" s="34" t="s">
        <v>16</v>
      </c>
      <c r="H407" s="90">
        <f>H404</f>
        <v>150</v>
      </c>
      <c r="I407" s="2"/>
      <c r="J407" s="35">
        <f t="shared" si="58"/>
        <v>0</v>
      </c>
    </row>
    <row r="408" spans="1:10" ht="20.100000000000001" customHeight="1" x14ac:dyDescent="0.25">
      <c r="A408" s="176"/>
      <c r="B408" s="179"/>
      <c r="C408" s="182"/>
      <c r="D408" s="187"/>
      <c r="E408" s="202"/>
      <c r="F408" s="53"/>
      <c r="G408" s="34" t="s">
        <v>16</v>
      </c>
      <c r="H408" s="90">
        <f>H404</f>
        <v>150</v>
      </c>
      <c r="I408" s="2"/>
      <c r="J408" s="35">
        <f t="shared" si="58"/>
        <v>0</v>
      </c>
    </row>
    <row r="409" spans="1:10" ht="20.100000000000001" customHeight="1" x14ac:dyDescent="0.25">
      <c r="A409" s="176"/>
      <c r="B409" s="179"/>
      <c r="C409" s="182"/>
      <c r="D409" s="187"/>
      <c r="E409" s="202"/>
      <c r="F409" s="53"/>
      <c r="G409" s="34">
        <v>52</v>
      </c>
      <c r="H409" s="90">
        <f>H404</f>
        <v>150</v>
      </c>
      <c r="I409" s="2"/>
      <c r="J409" s="35">
        <f t="shared" si="58"/>
        <v>0</v>
      </c>
    </row>
    <row r="410" spans="1:10" ht="20.100000000000001" customHeight="1" thickBot="1" x14ac:dyDescent="0.3">
      <c r="A410" s="177"/>
      <c r="B410" s="180"/>
      <c r="C410" s="183"/>
      <c r="D410" s="188"/>
      <c r="E410" s="203"/>
      <c r="F410" s="184" t="s">
        <v>4</v>
      </c>
      <c r="G410" s="184"/>
      <c r="H410" s="184"/>
      <c r="I410" s="10">
        <f>I404+I405+I406+I407+I408+I409</f>
        <v>0</v>
      </c>
      <c r="J410" s="52">
        <f>SUM(J404:J409)</f>
        <v>0</v>
      </c>
    </row>
    <row r="411" spans="1:10" ht="24" customHeight="1" x14ac:dyDescent="0.25">
      <c r="A411" s="175" t="s">
        <v>7</v>
      </c>
      <c r="B411" s="178" t="s">
        <v>3</v>
      </c>
      <c r="C411" s="181" t="s">
        <v>37</v>
      </c>
      <c r="D411" s="186"/>
      <c r="E411" s="201" t="s">
        <v>49</v>
      </c>
      <c r="F411" s="123"/>
      <c r="G411" s="80">
        <v>42</v>
      </c>
      <c r="H411" s="124">
        <f>F367</f>
        <v>150</v>
      </c>
      <c r="I411" s="81"/>
      <c r="J411" s="108">
        <f t="shared" ref="J411:J416" si="59">H411*I411</f>
        <v>0</v>
      </c>
    </row>
    <row r="412" spans="1:10" ht="24" customHeight="1" x14ac:dyDescent="0.25">
      <c r="A412" s="176"/>
      <c r="B412" s="179"/>
      <c r="C412" s="182"/>
      <c r="D412" s="187"/>
      <c r="E412" s="202"/>
      <c r="F412" s="53"/>
      <c r="G412" s="34">
        <v>44</v>
      </c>
      <c r="H412" s="90">
        <f>H411</f>
        <v>150</v>
      </c>
      <c r="I412" s="2"/>
      <c r="J412" s="35">
        <f t="shared" si="59"/>
        <v>0</v>
      </c>
    </row>
    <row r="413" spans="1:10" ht="24" customHeight="1" x14ac:dyDescent="0.25">
      <c r="A413" s="176"/>
      <c r="B413" s="179"/>
      <c r="C413" s="182"/>
      <c r="D413" s="187"/>
      <c r="E413" s="202"/>
      <c r="F413" s="53"/>
      <c r="G413" s="34">
        <v>46</v>
      </c>
      <c r="H413" s="90">
        <f>H411</f>
        <v>150</v>
      </c>
      <c r="I413" s="2"/>
      <c r="J413" s="35">
        <f t="shared" si="59"/>
        <v>0</v>
      </c>
    </row>
    <row r="414" spans="1:10" ht="24" customHeight="1" x14ac:dyDescent="0.25">
      <c r="A414" s="176"/>
      <c r="B414" s="179"/>
      <c r="C414" s="182"/>
      <c r="D414" s="187"/>
      <c r="E414" s="202"/>
      <c r="F414" s="53"/>
      <c r="G414" s="34">
        <v>48</v>
      </c>
      <c r="H414" s="90">
        <f>H411</f>
        <v>150</v>
      </c>
      <c r="I414" s="2"/>
      <c r="J414" s="35">
        <f t="shared" si="59"/>
        <v>0</v>
      </c>
    </row>
    <row r="415" spans="1:10" ht="24" customHeight="1" x14ac:dyDescent="0.25">
      <c r="A415" s="176"/>
      <c r="B415" s="179"/>
      <c r="C415" s="182"/>
      <c r="D415" s="187"/>
      <c r="E415" s="202"/>
      <c r="F415" s="53"/>
      <c r="G415" s="34">
        <v>50</v>
      </c>
      <c r="H415" s="90">
        <f>H412</f>
        <v>150</v>
      </c>
      <c r="I415" s="2"/>
      <c r="J415" s="35">
        <f t="shared" ref="J415" si="60">H415*I415</f>
        <v>0</v>
      </c>
    </row>
    <row r="416" spans="1:10" ht="24" customHeight="1" x14ac:dyDescent="0.25">
      <c r="A416" s="176"/>
      <c r="B416" s="179"/>
      <c r="C416" s="182"/>
      <c r="D416" s="187"/>
      <c r="E416" s="202"/>
      <c r="F416" s="53"/>
      <c r="G416" s="34">
        <v>52</v>
      </c>
      <c r="H416" s="90">
        <f>H411</f>
        <v>150</v>
      </c>
      <c r="I416" s="2"/>
      <c r="J416" s="35">
        <f t="shared" si="59"/>
        <v>0</v>
      </c>
    </row>
    <row r="417" spans="1:10" ht="24" customHeight="1" thickBot="1" x14ac:dyDescent="0.3">
      <c r="A417" s="177"/>
      <c r="B417" s="180"/>
      <c r="C417" s="183"/>
      <c r="D417" s="188"/>
      <c r="E417" s="203"/>
      <c r="F417" s="184" t="s">
        <v>4</v>
      </c>
      <c r="G417" s="184"/>
      <c r="H417" s="184"/>
      <c r="I417" s="10">
        <f>I412+I413+I414+I416+I411+I415</f>
        <v>0</v>
      </c>
      <c r="J417" s="52">
        <f>SUM(J411:J416)</f>
        <v>0</v>
      </c>
    </row>
    <row r="418" spans="1:10" ht="20.100000000000001" customHeight="1" x14ac:dyDescent="0.25">
      <c r="A418" s="175" t="s">
        <v>7</v>
      </c>
      <c r="B418" s="178" t="s">
        <v>3</v>
      </c>
      <c r="C418" s="181" t="s">
        <v>37</v>
      </c>
      <c r="D418" s="186"/>
      <c r="E418" s="201" t="s">
        <v>48</v>
      </c>
      <c r="F418" s="123"/>
      <c r="G418" s="80" t="s">
        <v>16</v>
      </c>
      <c r="H418" s="124">
        <f>F367</f>
        <v>150</v>
      </c>
      <c r="I418" s="81"/>
      <c r="J418" s="108">
        <f t="shared" ref="J418:J423" si="61">H418*I418</f>
        <v>0</v>
      </c>
    </row>
    <row r="419" spans="1:10" ht="20.100000000000001" customHeight="1" x14ac:dyDescent="0.25">
      <c r="A419" s="176"/>
      <c r="B419" s="179"/>
      <c r="C419" s="182"/>
      <c r="D419" s="187"/>
      <c r="E419" s="202"/>
      <c r="F419" s="53"/>
      <c r="G419" s="34" t="s">
        <v>16</v>
      </c>
      <c r="H419" s="90">
        <f>H418</f>
        <v>150</v>
      </c>
      <c r="I419" s="2"/>
      <c r="J419" s="35">
        <f t="shared" si="61"/>
        <v>0</v>
      </c>
    </row>
    <row r="420" spans="1:10" ht="20.100000000000001" customHeight="1" x14ac:dyDescent="0.25">
      <c r="A420" s="176"/>
      <c r="B420" s="179"/>
      <c r="C420" s="182"/>
      <c r="D420" s="187"/>
      <c r="E420" s="202"/>
      <c r="F420" s="53"/>
      <c r="G420" s="34">
        <v>46</v>
      </c>
      <c r="H420" s="90">
        <f>H418</f>
        <v>150</v>
      </c>
      <c r="I420" s="2"/>
      <c r="J420" s="35">
        <f t="shared" si="61"/>
        <v>0</v>
      </c>
    </row>
    <row r="421" spans="1:10" ht="20.100000000000001" customHeight="1" x14ac:dyDescent="0.25">
      <c r="A421" s="176"/>
      <c r="B421" s="179"/>
      <c r="C421" s="182"/>
      <c r="D421" s="187"/>
      <c r="E421" s="202"/>
      <c r="F421" s="53"/>
      <c r="G421" s="34" t="s">
        <v>16</v>
      </c>
      <c r="H421" s="90">
        <f>H418</f>
        <v>150</v>
      </c>
      <c r="I421" s="2"/>
      <c r="J421" s="35">
        <f t="shared" si="61"/>
        <v>0</v>
      </c>
    </row>
    <row r="422" spans="1:10" ht="20.100000000000001" customHeight="1" x14ac:dyDescent="0.25">
      <c r="A422" s="176"/>
      <c r="B422" s="179"/>
      <c r="C422" s="182"/>
      <c r="D422" s="187"/>
      <c r="E422" s="202"/>
      <c r="F422" s="53"/>
      <c r="G422" s="34" t="s">
        <v>16</v>
      </c>
      <c r="H422" s="90">
        <f>H418</f>
        <v>150</v>
      </c>
      <c r="I422" s="2"/>
      <c r="J422" s="35">
        <f t="shared" si="61"/>
        <v>0</v>
      </c>
    </row>
    <row r="423" spans="1:10" ht="20.100000000000001" customHeight="1" x14ac:dyDescent="0.25">
      <c r="A423" s="176"/>
      <c r="B423" s="179"/>
      <c r="C423" s="182"/>
      <c r="D423" s="187"/>
      <c r="E423" s="202"/>
      <c r="F423" s="53"/>
      <c r="G423" s="34">
        <v>52</v>
      </c>
      <c r="H423" s="90">
        <f>H418</f>
        <v>150</v>
      </c>
      <c r="I423" s="2"/>
      <c r="J423" s="35">
        <f t="shared" si="61"/>
        <v>0</v>
      </c>
    </row>
    <row r="424" spans="1:10" ht="20.100000000000001" customHeight="1" thickBot="1" x14ac:dyDescent="0.3">
      <c r="A424" s="177"/>
      <c r="B424" s="180"/>
      <c r="C424" s="183"/>
      <c r="D424" s="188"/>
      <c r="E424" s="203"/>
      <c r="F424" s="184" t="s">
        <v>4</v>
      </c>
      <c r="G424" s="184"/>
      <c r="H424" s="184"/>
      <c r="I424" s="10">
        <f>I420+I419+I421+I422+I423+I418</f>
        <v>0</v>
      </c>
      <c r="J424" s="52">
        <f>SUM(J418:J423)</f>
        <v>0</v>
      </c>
    </row>
    <row r="425" spans="1:10" ht="28.5" customHeight="1" thickBot="1" x14ac:dyDescent="0.3">
      <c r="A425" s="189" t="s">
        <v>116</v>
      </c>
      <c r="B425" s="190"/>
      <c r="C425" s="190"/>
      <c r="D425" s="190"/>
      <c r="E425" s="190"/>
      <c r="F425" s="190"/>
      <c r="G425" s="190"/>
      <c r="H425" s="190"/>
      <c r="I425" s="126">
        <f>I373+I380+I387+I396+I403+I417+I424+I410</f>
        <v>0</v>
      </c>
      <c r="J425" s="127">
        <f>J373+J380+J387+J396+J403+J417+J424+J410</f>
        <v>0</v>
      </c>
    </row>
    <row r="426" spans="1:10" ht="32.25" thickBot="1" x14ac:dyDescent="0.3">
      <c r="A426" s="228" t="s">
        <v>115</v>
      </c>
      <c r="B426" s="228"/>
      <c r="C426" s="228"/>
      <c r="D426" s="228"/>
      <c r="E426" s="228"/>
      <c r="F426" s="228"/>
      <c r="G426" s="228"/>
      <c r="H426" s="228"/>
      <c r="I426" s="228"/>
      <c r="J426" s="229"/>
    </row>
    <row r="427" spans="1:10" ht="20.100000000000001" customHeight="1" x14ac:dyDescent="0.25">
      <c r="A427" s="198" t="s">
        <v>7</v>
      </c>
      <c r="B427" s="192" t="s">
        <v>3</v>
      </c>
      <c r="C427" s="195" t="s">
        <v>37</v>
      </c>
      <c r="D427" s="207"/>
      <c r="E427" s="204" t="s">
        <v>160</v>
      </c>
      <c r="F427" s="143">
        <v>165</v>
      </c>
      <c r="G427" s="30">
        <v>42</v>
      </c>
      <c r="H427" s="31">
        <f>F427</f>
        <v>165</v>
      </c>
      <c r="I427" s="1"/>
      <c r="J427" s="32">
        <f t="shared" ref="J427:J431" si="62">H427*I427</f>
        <v>0</v>
      </c>
    </row>
    <row r="428" spans="1:10" ht="20.100000000000001" customHeight="1" x14ac:dyDescent="0.25">
      <c r="A428" s="199"/>
      <c r="B428" s="193"/>
      <c r="C428" s="196"/>
      <c r="D428" s="208"/>
      <c r="E428" s="205"/>
      <c r="F428" s="53"/>
      <c r="G428" s="34">
        <v>44</v>
      </c>
      <c r="H428" s="90">
        <f>H427</f>
        <v>165</v>
      </c>
      <c r="I428" s="2"/>
      <c r="J428" s="35">
        <f t="shared" si="62"/>
        <v>0</v>
      </c>
    </row>
    <row r="429" spans="1:10" ht="20.100000000000001" customHeight="1" x14ac:dyDescent="0.25">
      <c r="A429" s="199"/>
      <c r="B429" s="193"/>
      <c r="C429" s="196"/>
      <c r="D429" s="208"/>
      <c r="E429" s="205"/>
      <c r="F429" s="53"/>
      <c r="G429" s="34">
        <v>46</v>
      </c>
      <c r="H429" s="90">
        <f>H427</f>
        <v>165</v>
      </c>
      <c r="I429" s="2"/>
      <c r="J429" s="35">
        <f t="shared" si="62"/>
        <v>0</v>
      </c>
    </row>
    <row r="430" spans="1:10" ht="20.100000000000001" customHeight="1" x14ac:dyDescent="0.25">
      <c r="A430" s="199"/>
      <c r="B430" s="193"/>
      <c r="C430" s="196"/>
      <c r="D430" s="208"/>
      <c r="E430" s="205"/>
      <c r="F430" s="53"/>
      <c r="G430" s="34">
        <v>48</v>
      </c>
      <c r="H430" s="90">
        <f>H427</f>
        <v>165</v>
      </c>
      <c r="I430" s="2"/>
      <c r="J430" s="35">
        <f t="shared" si="62"/>
        <v>0</v>
      </c>
    </row>
    <row r="431" spans="1:10" ht="20.100000000000001" customHeight="1" x14ac:dyDescent="0.25">
      <c r="A431" s="199"/>
      <c r="B431" s="193"/>
      <c r="C431" s="196"/>
      <c r="D431" s="208"/>
      <c r="E431" s="205"/>
      <c r="F431" s="53"/>
      <c r="G431" s="34">
        <v>50</v>
      </c>
      <c r="H431" s="90">
        <f>H427</f>
        <v>165</v>
      </c>
      <c r="I431" s="2"/>
      <c r="J431" s="35">
        <f t="shared" si="62"/>
        <v>0</v>
      </c>
    </row>
    <row r="432" spans="1:10" ht="20.100000000000001" customHeight="1" x14ac:dyDescent="0.25">
      <c r="A432" s="199"/>
      <c r="B432" s="193"/>
      <c r="C432" s="196"/>
      <c r="D432" s="208"/>
      <c r="E432" s="205"/>
      <c r="F432" s="53"/>
      <c r="G432" s="34">
        <v>52</v>
      </c>
      <c r="H432" s="90">
        <f>H428</f>
        <v>165</v>
      </c>
      <c r="I432" s="2"/>
      <c r="J432" s="35">
        <f t="shared" ref="J432" si="63">H432*I432</f>
        <v>0</v>
      </c>
    </row>
    <row r="433" spans="1:10" ht="20.100000000000001" customHeight="1" thickBot="1" x14ac:dyDescent="0.3">
      <c r="A433" s="200"/>
      <c r="B433" s="194"/>
      <c r="C433" s="197"/>
      <c r="D433" s="209"/>
      <c r="E433" s="206"/>
      <c r="F433" s="212" t="s">
        <v>4</v>
      </c>
      <c r="G433" s="213"/>
      <c r="H433" s="214"/>
      <c r="I433" s="10">
        <f>I428+I429+I430+I431+I427+I432</f>
        <v>0</v>
      </c>
      <c r="J433" s="52">
        <f>SUM(J427:J431)+J432</f>
        <v>0</v>
      </c>
    </row>
    <row r="434" spans="1:10" ht="20.100000000000001" customHeight="1" x14ac:dyDescent="0.25">
      <c r="A434" s="198" t="s">
        <v>7</v>
      </c>
      <c r="B434" s="192" t="s">
        <v>3</v>
      </c>
      <c r="C434" s="195" t="s">
        <v>37</v>
      </c>
      <c r="D434" s="207"/>
      <c r="E434" s="204" t="s">
        <v>131</v>
      </c>
      <c r="F434" s="143">
        <v>144</v>
      </c>
      <c r="G434" s="30" t="s">
        <v>16</v>
      </c>
      <c r="H434" s="31">
        <f>F427</f>
        <v>165</v>
      </c>
      <c r="I434" s="1"/>
      <c r="J434" s="32">
        <f t="shared" ref="J434:J438" si="64">H434*I434</f>
        <v>0</v>
      </c>
    </row>
    <row r="435" spans="1:10" ht="20.100000000000001" customHeight="1" x14ac:dyDescent="0.25">
      <c r="A435" s="199"/>
      <c r="B435" s="193"/>
      <c r="C435" s="196"/>
      <c r="D435" s="208"/>
      <c r="E435" s="205"/>
      <c r="F435" s="53"/>
      <c r="G435" s="34">
        <v>46</v>
      </c>
      <c r="H435" s="90">
        <f>H427</f>
        <v>165</v>
      </c>
      <c r="I435" s="2"/>
      <c r="J435" s="35">
        <f t="shared" si="64"/>
        <v>0</v>
      </c>
    </row>
    <row r="436" spans="1:10" ht="20.100000000000001" customHeight="1" x14ac:dyDescent="0.25">
      <c r="A436" s="199"/>
      <c r="B436" s="193"/>
      <c r="C436" s="196"/>
      <c r="D436" s="208"/>
      <c r="E436" s="205"/>
      <c r="F436" s="53"/>
      <c r="G436" s="34">
        <v>48</v>
      </c>
      <c r="H436" s="90">
        <f>H427</f>
        <v>165</v>
      </c>
      <c r="I436" s="2"/>
      <c r="J436" s="35">
        <f t="shared" si="64"/>
        <v>0</v>
      </c>
    </row>
    <row r="437" spans="1:10" ht="20.100000000000001" customHeight="1" x14ac:dyDescent="0.25">
      <c r="A437" s="199"/>
      <c r="B437" s="193"/>
      <c r="C437" s="196"/>
      <c r="D437" s="208"/>
      <c r="E437" s="205"/>
      <c r="F437" s="53"/>
      <c r="G437" s="34" t="s">
        <v>16</v>
      </c>
      <c r="H437" s="90">
        <f>H427</f>
        <v>165</v>
      </c>
      <c r="I437" s="2"/>
      <c r="J437" s="35">
        <f t="shared" si="64"/>
        <v>0</v>
      </c>
    </row>
    <row r="438" spans="1:10" ht="20.100000000000001" customHeight="1" x14ac:dyDescent="0.25">
      <c r="A438" s="199"/>
      <c r="B438" s="193"/>
      <c r="C438" s="196"/>
      <c r="D438" s="208"/>
      <c r="E438" s="205"/>
      <c r="F438" s="53"/>
      <c r="G438" s="34" t="s">
        <v>16</v>
      </c>
      <c r="H438" s="90">
        <f>H427</f>
        <v>165</v>
      </c>
      <c r="I438" s="2"/>
      <c r="J438" s="35">
        <f t="shared" si="64"/>
        <v>0</v>
      </c>
    </row>
    <row r="439" spans="1:10" ht="20.100000000000001" customHeight="1" thickBot="1" x14ac:dyDescent="0.3">
      <c r="A439" s="200"/>
      <c r="B439" s="194"/>
      <c r="C439" s="197"/>
      <c r="D439" s="209"/>
      <c r="E439" s="206"/>
      <c r="F439" s="212" t="s">
        <v>4</v>
      </c>
      <c r="G439" s="213"/>
      <c r="H439" s="214"/>
      <c r="I439" s="10">
        <f>I435+I436+I437+I438+I434</f>
        <v>0</v>
      </c>
      <c r="J439" s="52">
        <f>SUM(J434:J438)</f>
        <v>0</v>
      </c>
    </row>
    <row r="440" spans="1:10" ht="20.100000000000001" customHeight="1" thickBot="1" x14ac:dyDescent="0.3">
      <c r="A440" s="198" t="s">
        <v>7</v>
      </c>
      <c r="B440" s="192" t="s">
        <v>3</v>
      </c>
      <c r="C440" s="195" t="s">
        <v>37</v>
      </c>
      <c r="D440" s="207"/>
      <c r="E440" s="204" t="s">
        <v>144</v>
      </c>
      <c r="F440" s="143">
        <v>144</v>
      </c>
      <c r="G440" s="30">
        <v>42</v>
      </c>
      <c r="H440" s="31">
        <f>F427</f>
        <v>165</v>
      </c>
      <c r="I440" s="1"/>
      <c r="J440" s="32">
        <f t="shared" ref="J440:J445" si="65">H440*I440</f>
        <v>0</v>
      </c>
    </row>
    <row r="441" spans="1:10" ht="20.100000000000001" customHeight="1" thickBot="1" x14ac:dyDescent="0.3">
      <c r="A441" s="199"/>
      <c r="B441" s="193"/>
      <c r="C441" s="196"/>
      <c r="D441" s="208"/>
      <c r="E441" s="205"/>
      <c r="F441" s="168"/>
      <c r="G441" s="80">
        <v>44</v>
      </c>
      <c r="H441" s="31">
        <f>F427</f>
        <v>165</v>
      </c>
      <c r="I441" s="81"/>
      <c r="J441" s="32">
        <f t="shared" si="65"/>
        <v>0</v>
      </c>
    </row>
    <row r="442" spans="1:10" ht="20.100000000000001" customHeight="1" thickBot="1" x14ac:dyDescent="0.3">
      <c r="A442" s="199"/>
      <c r="B442" s="193"/>
      <c r="C442" s="196"/>
      <c r="D442" s="208"/>
      <c r="E442" s="205"/>
      <c r="F442" s="53"/>
      <c r="G442" s="34">
        <v>46</v>
      </c>
      <c r="H442" s="31">
        <f>F427</f>
        <v>165</v>
      </c>
      <c r="I442" s="2"/>
      <c r="J442" s="32">
        <f t="shared" si="65"/>
        <v>0</v>
      </c>
    </row>
    <row r="443" spans="1:10" ht="20.100000000000001" customHeight="1" thickBot="1" x14ac:dyDescent="0.3">
      <c r="A443" s="199"/>
      <c r="B443" s="193"/>
      <c r="C443" s="196"/>
      <c r="D443" s="208"/>
      <c r="E443" s="205"/>
      <c r="F443" s="53"/>
      <c r="G443" s="34">
        <v>48</v>
      </c>
      <c r="H443" s="31">
        <f>F427</f>
        <v>165</v>
      </c>
      <c r="I443" s="2"/>
      <c r="J443" s="32">
        <f t="shared" si="65"/>
        <v>0</v>
      </c>
    </row>
    <row r="444" spans="1:10" ht="20.100000000000001" customHeight="1" thickBot="1" x14ac:dyDescent="0.3">
      <c r="A444" s="199"/>
      <c r="B444" s="193"/>
      <c r="C444" s="196"/>
      <c r="D444" s="208"/>
      <c r="E444" s="205"/>
      <c r="F444" s="53"/>
      <c r="G444" s="34">
        <v>50</v>
      </c>
      <c r="H444" s="31">
        <f>F427</f>
        <v>165</v>
      </c>
      <c r="I444" s="2"/>
      <c r="J444" s="32">
        <f t="shared" si="65"/>
        <v>0</v>
      </c>
    </row>
    <row r="445" spans="1:10" ht="20.100000000000001" customHeight="1" x14ac:dyDescent="0.25">
      <c r="A445" s="199"/>
      <c r="B445" s="193"/>
      <c r="C445" s="196"/>
      <c r="D445" s="208"/>
      <c r="E445" s="205"/>
      <c r="F445" s="53"/>
      <c r="G445" s="34">
        <v>52</v>
      </c>
      <c r="H445" s="31">
        <f>F427</f>
        <v>165</v>
      </c>
      <c r="I445" s="2"/>
      <c r="J445" s="32">
        <f t="shared" si="65"/>
        <v>0</v>
      </c>
    </row>
    <row r="446" spans="1:10" ht="20.100000000000001" customHeight="1" thickBot="1" x14ac:dyDescent="0.3">
      <c r="A446" s="200"/>
      <c r="B446" s="194"/>
      <c r="C446" s="197"/>
      <c r="D446" s="209"/>
      <c r="E446" s="206"/>
      <c r="F446" s="212" t="s">
        <v>4</v>
      </c>
      <c r="G446" s="213"/>
      <c r="H446" s="214"/>
      <c r="I446" s="10">
        <f>I442+I443+I444+I445+I440</f>
        <v>0</v>
      </c>
      <c r="J446" s="52">
        <f>SUM(J440:J445)</f>
        <v>0</v>
      </c>
    </row>
    <row r="447" spans="1:10" ht="20.100000000000001" customHeight="1" x14ac:dyDescent="0.25">
      <c r="A447" s="198" t="s">
        <v>7</v>
      </c>
      <c r="B447" s="192" t="s">
        <v>3</v>
      </c>
      <c r="C447" s="195" t="s">
        <v>37</v>
      </c>
      <c r="D447" s="207"/>
      <c r="E447" s="204" t="s">
        <v>128</v>
      </c>
      <c r="F447" s="143">
        <v>144</v>
      </c>
      <c r="G447" s="30">
        <v>42</v>
      </c>
      <c r="H447" s="31">
        <f>F427</f>
        <v>165</v>
      </c>
      <c r="I447" s="1"/>
      <c r="J447" s="32">
        <f t="shared" ref="J447:J452" si="66">H447*I447</f>
        <v>0</v>
      </c>
    </row>
    <row r="448" spans="1:10" ht="20.100000000000001" customHeight="1" x14ac:dyDescent="0.25">
      <c r="A448" s="199"/>
      <c r="B448" s="193"/>
      <c r="C448" s="196"/>
      <c r="D448" s="208"/>
      <c r="E448" s="205"/>
      <c r="F448" s="53"/>
      <c r="G448" s="34">
        <v>44</v>
      </c>
      <c r="H448" s="90">
        <f>H427</f>
        <v>165</v>
      </c>
      <c r="I448" s="2"/>
      <c r="J448" s="35">
        <f t="shared" si="66"/>
        <v>0</v>
      </c>
    </row>
    <row r="449" spans="1:10" ht="20.100000000000001" customHeight="1" x14ac:dyDescent="0.25">
      <c r="A449" s="199"/>
      <c r="B449" s="193"/>
      <c r="C449" s="196"/>
      <c r="D449" s="208"/>
      <c r="E449" s="205"/>
      <c r="F449" s="53"/>
      <c r="G449" s="34">
        <v>46</v>
      </c>
      <c r="H449" s="90">
        <f>H427</f>
        <v>165</v>
      </c>
      <c r="I449" s="2"/>
      <c r="J449" s="35">
        <f t="shared" si="66"/>
        <v>0</v>
      </c>
    </row>
    <row r="450" spans="1:10" ht="20.100000000000001" customHeight="1" x14ac:dyDescent="0.25">
      <c r="A450" s="199"/>
      <c r="B450" s="193"/>
      <c r="C450" s="196"/>
      <c r="D450" s="208"/>
      <c r="E450" s="205"/>
      <c r="F450" s="53"/>
      <c r="G450" s="34">
        <v>48</v>
      </c>
      <c r="H450" s="90">
        <f>H427</f>
        <v>165</v>
      </c>
      <c r="I450" s="2"/>
      <c r="J450" s="35">
        <f t="shared" si="66"/>
        <v>0</v>
      </c>
    </row>
    <row r="451" spans="1:10" ht="20.100000000000001" customHeight="1" x14ac:dyDescent="0.25">
      <c r="A451" s="199"/>
      <c r="B451" s="193"/>
      <c r="C451" s="196"/>
      <c r="D451" s="208"/>
      <c r="E451" s="205"/>
      <c r="F451" s="53"/>
      <c r="G451" s="34">
        <v>50</v>
      </c>
      <c r="H451" s="90">
        <f>H428</f>
        <v>165</v>
      </c>
      <c r="I451" s="2"/>
      <c r="J451" s="35">
        <f t="shared" ref="J451" si="67">H451*I451</f>
        <v>0</v>
      </c>
    </row>
    <row r="452" spans="1:10" ht="20.100000000000001" customHeight="1" x14ac:dyDescent="0.25">
      <c r="A452" s="199"/>
      <c r="B452" s="193"/>
      <c r="C452" s="196"/>
      <c r="D452" s="208"/>
      <c r="E452" s="205"/>
      <c r="F452" s="53"/>
      <c r="G452" s="34">
        <v>52</v>
      </c>
      <c r="H452" s="90">
        <f>H427</f>
        <v>165</v>
      </c>
      <c r="I452" s="2"/>
      <c r="J452" s="35">
        <f t="shared" si="66"/>
        <v>0</v>
      </c>
    </row>
    <row r="453" spans="1:10" ht="20.100000000000001" customHeight="1" thickBot="1" x14ac:dyDescent="0.3">
      <c r="A453" s="200"/>
      <c r="B453" s="194"/>
      <c r="C453" s="197"/>
      <c r="D453" s="209"/>
      <c r="E453" s="206"/>
      <c r="F453" s="212" t="s">
        <v>4</v>
      </c>
      <c r="G453" s="213"/>
      <c r="H453" s="214"/>
      <c r="I453" s="10">
        <f>I448+I449+I450+I452+I447+I451</f>
        <v>0</v>
      </c>
      <c r="J453" s="52">
        <f>SUM(J447:J452)</f>
        <v>0</v>
      </c>
    </row>
    <row r="454" spans="1:10" ht="20.100000000000001" customHeight="1" thickBot="1" x14ac:dyDescent="0.3">
      <c r="A454" s="198" t="s">
        <v>7</v>
      </c>
      <c r="B454" s="192" t="s">
        <v>3</v>
      </c>
      <c r="C454" s="195" t="s">
        <v>37</v>
      </c>
      <c r="D454" s="207"/>
      <c r="E454" s="204" t="s">
        <v>133</v>
      </c>
      <c r="F454" s="143">
        <v>144</v>
      </c>
      <c r="G454" s="30">
        <v>42</v>
      </c>
      <c r="H454" s="31">
        <f>F427</f>
        <v>165</v>
      </c>
      <c r="I454" s="1"/>
      <c r="J454" s="32">
        <f t="shared" ref="J454:J459" si="68">H454*I454</f>
        <v>0</v>
      </c>
    </row>
    <row r="455" spans="1:10" ht="20.100000000000001" customHeight="1" thickBot="1" x14ac:dyDescent="0.3">
      <c r="A455" s="199"/>
      <c r="B455" s="193"/>
      <c r="C455" s="196"/>
      <c r="D455" s="208"/>
      <c r="E455" s="205"/>
      <c r="F455" s="168"/>
      <c r="G455" s="80">
        <v>44</v>
      </c>
      <c r="H455" s="124">
        <f>F427</f>
        <v>165</v>
      </c>
      <c r="I455" s="81"/>
      <c r="J455" s="32">
        <f t="shared" si="68"/>
        <v>0</v>
      </c>
    </row>
    <row r="456" spans="1:10" ht="20.100000000000001" customHeight="1" thickBot="1" x14ac:dyDescent="0.3">
      <c r="A456" s="199"/>
      <c r="B456" s="193"/>
      <c r="C456" s="196"/>
      <c r="D456" s="208"/>
      <c r="E456" s="205"/>
      <c r="F456" s="53"/>
      <c r="G456" s="34">
        <v>46</v>
      </c>
      <c r="H456" s="90">
        <f>F427</f>
        <v>165</v>
      </c>
      <c r="I456" s="2"/>
      <c r="J456" s="32">
        <f t="shared" si="68"/>
        <v>0</v>
      </c>
    </row>
    <row r="457" spans="1:10" ht="20.100000000000001" customHeight="1" thickBot="1" x14ac:dyDescent="0.3">
      <c r="A457" s="199"/>
      <c r="B457" s="193"/>
      <c r="C457" s="196"/>
      <c r="D457" s="208"/>
      <c r="E457" s="205"/>
      <c r="F457" s="53"/>
      <c r="G457" s="34">
        <v>48</v>
      </c>
      <c r="H457" s="90">
        <f>F427</f>
        <v>165</v>
      </c>
      <c r="I457" s="2"/>
      <c r="J457" s="32">
        <f t="shared" si="68"/>
        <v>0</v>
      </c>
    </row>
    <row r="458" spans="1:10" ht="20.100000000000001" customHeight="1" thickBot="1" x14ac:dyDescent="0.3">
      <c r="A458" s="199"/>
      <c r="B458" s="193"/>
      <c r="C458" s="196"/>
      <c r="D458" s="208"/>
      <c r="E458" s="205"/>
      <c r="F458" s="53"/>
      <c r="G458" s="34">
        <v>50</v>
      </c>
      <c r="H458" s="90">
        <f>F427</f>
        <v>165</v>
      </c>
      <c r="I458" s="2"/>
      <c r="J458" s="32">
        <f t="shared" si="68"/>
        <v>0</v>
      </c>
    </row>
    <row r="459" spans="1:10" ht="20.100000000000001" customHeight="1" x14ac:dyDescent="0.25">
      <c r="A459" s="199"/>
      <c r="B459" s="193"/>
      <c r="C459" s="196"/>
      <c r="D459" s="208"/>
      <c r="E459" s="205"/>
      <c r="F459" s="53"/>
      <c r="G459" s="34">
        <v>52</v>
      </c>
      <c r="H459" s="90">
        <f>F427</f>
        <v>165</v>
      </c>
      <c r="I459" s="2"/>
      <c r="J459" s="32">
        <f t="shared" si="68"/>
        <v>0</v>
      </c>
    </row>
    <row r="460" spans="1:10" ht="20.100000000000001" customHeight="1" thickBot="1" x14ac:dyDescent="0.3">
      <c r="A460" s="200"/>
      <c r="B460" s="194"/>
      <c r="C460" s="197"/>
      <c r="D460" s="209"/>
      <c r="E460" s="206"/>
      <c r="F460" s="212" t="s">
        <v>4</v>
      </c>
      <c r="G460" s="213"/>
      <c r="H460" s="214"/>
      <c r="I460" s="10">
        <f>I456+I457+I458+I459+I454</f>
        <v>0</v>
      </c>
      <c r="J460" s="52">
        <f>SUM(J454:J459)</f>
        <v>0</v>
      </c>
    </row>
    <row r="461" spans="1:10" ht="20.100000000000001" customHeight="1" thickBot="1" x14ac:dyDescent="0.3">
      <c r="A461" s="198" t="s">
        <v>7</v>
      </c>
      <c r="B461" s="192" t="s">
        <v>3</v>
      </c>
      <c r="C461" s="195" t="s">
        <v>37</v>
      </c>
      <c r="D461" s="207"/>
      <c r="E461" s="204" t="s">
        <v>142</v>
      </c>
      <c r="F461" s="143">
        <v>144</v>
      </c>
      <c r="G461" s="30">
        <v>42</v>
      </c>
      <c r="H461" s="31">
        <f>F427</f>
        <v>165</v>
      </c>
      <c r="I461" s="1"/>
      <c r="J461" s="32">
        <f t="shared" ref="J461:J466" si="69">H461*I461</f>
        <v>0</v>
      </c>
    </row>
    <row r="462" spans="1:10" ht="20.100000000000001" customHeight="1" thickBot="1" x14ac:dyDescent="0.3">
      <c r="A462" s="199"/>
      <c r="B462" s="193"/>
      <c r="C462" s="196"/>
      <c r="D462" s="208"/>
      <c r="E462" s="205"/>
      <c r="F462" s="168"/>
      <c r="G462" s="80">
        <v>44</v>
      </c>
      <c r="H462" s="31">
        <f>H427</f>
        <v>165</v>
      </c>
      <c r="I462" s="81"/>
      <c r="J462" s="32">
        <f t="shared" si="69"/>
        <v>0</v>
      </c>
    </row>
    <row r="463" spans="1:10" ht="20.100000000000001" customHeight="1" thickBot="1" x14ac:dyDescent="0.3">
      <c r="A463" s="199"/>
      <c r="B463" s="193"/>
      <c r="C463" s="196"/>
      <c r="D463" s="208"/>
      <c r="E463" s="205"/>
      <c r="F463" s="53"/>
      <c r="G463" s="34">
        <v>46</v>
      </c>
      <c r="H463" s="31">
        <f>H427</f>
        <v>165</v>
      </c>
      <c r="I463" s="2"/>
      <c r="J463" s="32">
        <f t="shared" si="69"/>
        <v>0</v>
      </c>
    </row>
    <row r="464" spans="1:10" ht="20.100000000000001" customHeight="1" thickBot="1" x14ac:dyDescent="0.3">
      <c r="A464" s="199"/>
      <c r="B464" s="193"/>
      <c r="C464" s="196"/>
      <c r="D464" s="208"/>
      <c r="E464" s="205"/>
      <c r="F464" s="53"/>
      <c r="G464" s="34">
        <v>48</v>
      </c>
      <c r="H464" s="31">
        <f>H427</f>
        <v>165</v>
      </c>
      <c r="I464" s="2"/>
      <c r="J464" s="32">
        <f t="shared" si="69"/>
        <v>0</v>
      </c>
    </row>
    <row r="465" spans="1:10" ht="20.100000000000001" customHeight="1" thickBot="1" x14ac:dyDescent="0.3">
      <c r="A465" s="199"/>
      <c r="B465" s="193"/>
      <c r="C465" s="196"/>
      <c r="D465" s="208"/>
      <c r="E465" s="205"/>
      <c r="F465" s="53"/>
      <c r="G465" s="34">
        <v>50</v>
      </c>
      <c r="H465" s="31">
        <f>H427</f>
        <v>165</v>
      </c>
      <c r="I465" s="2"/>
      <c r="J465" s="32">
        <f t="shared" si="69"/>
        <v>0</v>
      </c>
    </row>
    <row r="466" spans="1:10" ht="20.100000000000001" customHeight="1" x14ac:dyDescent="0.25">
      <c r="A466" s="199"/>
      <c r="B466" s="193"/>
      <c r="C466" s="196"/>
      <c r="D466" s="208"/>
      <c r="E466" s="205"/>
      <c r="F466" s="53"/>
      <c r="G466" s="34">
        <v>52</v>
      </c>
      <c r="H466" s="31">
        <f>H427</f>
        <v>165</v>
      </c>
      <c r="I466" s="2"/>
      <c r="J466" s="32">
        <f t="shared" si="69"/>
        <v>0</v>
      </c>
    </row>
    <row r="467" spans="1:10" ht="20.100000000000001" customHeight="1" thickBot="1" x14ac:dyDescent="0.3">
      <c r="A467" s="200"/>
      <c r="B467" s="194"/>
      <c r="C467" s="197"/>
      <c r="D467" s="209"/>
      <c r="E467" s="206"/>
      <c r="F467" s="212" t="s">
        <v>4</v>
      </c>
      <c r="G467" s="213"/>
      <c r="H467" s="214"/>
      <c r="I467" s="10">
        <f>I461+I462+I463+I464+I465+I466</f>
        <v>0</v>
      </c>
      <c r="J467" s="52">
        <f>SUM(J461:J466)</f>
        <v>0</v>
      </c>
    </row>
    <row r="468" spans="1:10" ht="20.100000000000001" customHeight="1" thickBot="1" x14ac:dyDescent="0.3">
      <c r="A468" s="198" t="s">
        <v>7</v>
      </c>
      <c r="B468" s="192" t="s">
        <v>3</v>
      </c>
      <c r="C468" s="195" t="s">
        <v>37</v>
      </c>
      <c r="D468" s="207"/>
      <c r="E468" s="204" t="s">
        <v>143</v>
      </c>
      <c r="F468" s="143">
        <v>151</v>
      </c>
      <c r="G468" s="30">
        <v>42</v>
      </c>
      <c r="H468" s="31">
        <f>F427</f>
        <v>165</v>
      </c>
      <c r="I468" s="1"/>
      <c r="J468" s="32">
        <f t="shared" ref="J468:J473" si="70">H468*I468</f>
        <v>0</v>
      </c>
    </row>
    <row r="469" spans="1:10" ht="20.100000000000001" customHeight="1" thickBot="1" x14ac:dyDescent="0.3">
      <c r="A469" s="199"/>
      <c r="B469" s="193"/>
      <c r="C469" s="196"/>
      <c r="D469" s="208"/>
      <c r="E469" s="205"/>
      <c r="F469" s="168"/>
      <c r="G469" s="80">
        <v>44</v>
      </c>
      <c r="H469" s="124">
        <f>F427</f>
        <v>165</v>
      </c>
      <c r="I469" s="81"/>
      <c r="J469" s="32">
        <f t="shared" si="70"/>
        <v>0</v>
      </c>
    </row>
    <row r="470" spans="1:10" ht="20.100000000000001" customHeight="1" thickBot="1" x14ac:dyDescent="0.3">
      <c r="A470" s="199"/>
      <c r="B470" s="193"/>
      <c r="C470" s="196"/>
      <c r="D470" s="208"/>
      <c r="E470" s="205"/>
      <c r="F470" s="53"/>
      <c r="G470" s="34">
        <v>46</v>
      </c>
      <c r="H470" s="90">
        <f>F427</f>
        <v>165</v>
      </c>
      <c r="I470" s="2"/>
      <c r="J470" s="32">
        <f t="shared" si="70"/>
        <v>0</v>
      </c>
    </row>
    <row r="471" spans="1:10" ht="20.100000000000001" customHeight="1" thickBot="1" x14ac:dyDescent="0.3">
      <c r="A471" s="199"/>
      <c r="B471" s="193"/>
      <c r="C471" s="196"/>
      <c r="D471" s="208"/>
      <c r="E471" s="205"/>
      <c r="F471" s="53"/>
      <c r="G471" s="34">
        <v>48</v>
      </c>
      <c r="H471" s="90">
        <f>F427</f>
        <v>165</v>
      </c>
      <c r="I471" s="2"/>
      <c r="J471" s="32">
        <f t="shared" si="70"/>
        <v>0</v>
      </c>
    </row>
    <row r="472" spans="1:10" ht="20.100000000000001" customHeight="1" thickBot="1" x14ac:dyDescent="0.3">
      <c r="A472" s="199"/>
      <c r="B472" s="193"/>
      <c r="C472" s="196"/>
      <c r="D472" s="208"/>
      <c r="E472" s="205"/>
      <c r="F472" s="53"/>
      <c r="G472" s="34">
        <v>50</v>
      </c>
      <c r="H472" s="90">
        <f>F427</f>
        <v>165</v>
      </c>
      <c r="I472" s="2"/>
      <c r="J472" s="32">
        <f t="shared" si="70"/>
        <v>0</v>
      </c>
    </row>
    <row r="473" spans="1:10" ht="20.100000000000001" customHeight="1" x14ac:dyDescent="0.25">
      <c r="A473" s="199"/>
      <c r="B473" s="193"/>
      <c r="C473" s="196"/>
      <c r="D473" s="208"/>
      <c r="E473" s="205"/>
      <c r="F473" s="53"/>
      <c r="G473" s="34">
        <v>52</v>
      </c>
      <c r="H473" s="90">
        <f>F427</f>
        <v>165</v>
      </c>
      <c r="I473" s="2"/>
      <c r="J473" s="32">
        <f t="shared" si="70"/>
        <v>0</v>
      </c>
    </row>
    <row r="474" spans="1:10" ht="20.100000000000001" customHeight="1" thickBot="1" x14ac:dyDescent="0.3">
      <c r="A474" s="200"/>
      <c r="B474" s="194"/>
      <c r="C474" s="197"/>
      <c r="D474" s="209"/>
      <c r="E474" s="206"/>
      <c r="F474" s="212" t="s">
        <v>4</v>
      </c>
      <c r="G474" s="213"/>
      <c r="H474" s="214"/>
      <c r="I474" s="10">
        <f>I470+I471+I472+I473+I468</f>
        <v>0</v>
      </c>
      <c r="J474" s="52">
        <f>SUM(J468:J473)</f>
        <v>0</v>
      </c>
    </row>
    <row r="475" spans="1:10" ht="20.100000000000001" customHeight="1" thickBot="1" x14ac:dyDescent="0.3">
      <c r="A475" s="198" t="s">
        <v>7</v>
      </c>
      <c r="B475" s="192" t="s">
        <v>3</v>
      </c>
      <c r="C475" s="195" t="s">
        <v>37</v>
      </c>
      <c r="D475" s="207"/>
      <c r="E475" s="204" t="s">
        <v>161</v>
      </c>
      <c r="F475" s="143">
        <v>144</v>
      </c>
      <c r="G475" s="30">
        <v>42</v>
      </c>
      <c r="H475" s="31">
        <f>H441</f>
        <v>165</v>
      </c>
      <c r="I475" s="1"/>
      <c r="J475" s="32">
        <f t="shared" ref="J475:J480" si="71">H475*I475</f>
        <v>0</v>
      </c>
    </row>
    <row r="476" spans="1:10" ht="20.100000000000001" customHeight="1" thickBot="1" x14ac:dyDescent="0.3">
      <c r="A476" s="199"/>
      <c r="B476" s="193"/>
      <c r="C476" s="196"/>
      <c r="D476" s="208"/>
      <c r="E476" s="205"/>
      <c r="F476" s="53"/>
      <c r="G476" s="34">
        <v>44</v>
      </c>
      <c r="H476" s="31">
        <f>H442</f>
        <v>165</v>
      </c>
      <c r="I476" s="2"/>
      <c r="J476" s="32">
        <f t="shared" si="71"/>
        <v>0</v>
      </c>
    </row>
    <row r="477" spans="1:10" ht="20.100000000000001" customHeight="1" thickBot="1" x14ac:dyDescent="0.3">
      <c r="A477" s="199"/>
      <c r="B477" s="193"/>
      <c r="C477" s="196"/>
      <c r="D477" s="208"/>
      <c r="E477" s="205"/>
      <c r="F477" s="53"/>
      <c r="G477" s="34">
        <v>46</v>
      </c>
      <c r="H477" s="31">
        <f>H443</f>
        <v>165</v>
      </c>
      <c r="I477" s="2"/>
      <c r="J477" s="32">
        <f t="shared" si="71"/>
        <v>0</v>
      </c>
    </row>
    <row r="478" spans="1:10" ht="20.100000000000001" customHeight="1" thickBot="1" x14ac:dyDescent="0.3">
      <c r="A478" s="199"/>
      <c r="B478" s="193"/>
      <c r="C478" s="196"/>
      <c r="D478" s="208"/>
      <c r="E478" s="205"/>
      <c r="F478" s="53"/>
      <c r="G478" s="34">
        <v>48</v>
      </c>
      <c r="H478" s="31">
        <f>H444</f>
        <v>165</v>
      </c>
      <c r="I478" s="2"/>
      <c r="J478" s="32">
        <f t="shared" si="71"/>
        <v>0</v>
      </c>
    </row>
    <row r="479" spans="1:10" ht="20.100000000000001" customHeight="1" thickBot="1" x14ac:dyDescent="0.3">
      <c r="A479" s="199"/>
      <c r="B479" s="193"/>
      <c r="C479" s="196"/>
      <c r="D479" s="208"/>
      <c r="E479" s="205"/>
      <c r="F479" s="53"/>
      <c r="G479" s="34">
        <v>50</v>
      </c>
      <c r="H479" s="31">
        <f>H445</f>
        <v>165</v>
      </c>
      <c r="I479" s="2"/>
      <c r="J479" s="32">
        <f t="shared" si="71"/>
        <v>0</v>
      </c>
    </row>
    <row r="480" spans="1:10" ht="20.100000000000001" customHeight="1" x14ac:dyDescent="0.25">
      <c r="A480" s="199"/>
      <c r="B480" s="193"/>
      <c r="C480" s="196"/>
      <c r="D480" s="208"/>
      <c r="E480" s="205"/>
      <c r="F480" s="53"/>
      <c r="G480" s="34">
        <v>52</v>
      </c>
      <c r="H480" s="31">
        <f>H427</f>
        <v>165</v>
      </c>
      <c r="I480" s="2"/>
      <c r="J480" s="32">
        <f t="shared" si="71"/>
        <v>0</v>
      </c>
    </row>
    <row r="481" spans="1:10" ht="20.100000000000001" customHeight="1" thickBot="1" x14ac:dyDescent="0.3">
      <c r="A481" s="200"/>
      <c r="B481" s="194"/>
      <c r="C481" s="197"/>
      <c r="D481" s="209"/>
      <c r="E481" s="206"/>
      <c r="F481" s="212" t="s">
        <v>4</v>
      </c>
      <c r="G481" s="213"/>
      <c r="H481" s="214"/>
      <c r="I481" s="10">
        <f>I475+I476+I477+I478+I479+I480</f>
        <v>0</v>
      </c>
      <c r="J481" s="52">
        <f>SUM(J475:J480)</f>
        <v>0</v>
      </c>
    </row>
    <row r="482" spans="1:10" ht="20.100000000000001" customHeight="1" x14ac:dyDescent="0.25">
      <c r="A482" s="198" t="s">
        <v>7</v>
      </c>
      <c r="B482" s="192" t="s">
        <v>3</v>
      </c>
      <c r="C482" s="195" t="s">
        <v>37</v>
      </c>
      <c r="D482" s="207"/>
      <c r="E482" s="204" t="s">
        <v>150</v>
      </c>
      <c r="F482" s="143">
        <v>144</v>
      </c>
      <c r="G482" s="30">
        <v>42</v>
      </c>
      <c r="H482" s="31">
        <f>H435</f>
        <v>165</v>
      </c>
      <c r="I482" s="1"/>
      <c r="J482" s="32">
        <f t="shared" ref="J482:J487" si="72">H482*I482</f>
        <v>0</v>
      </c>
    </row>
    <row r="483" spans="1:10" ht="20.100000000000001" customHeight="1" x14ac:dyDescent="0.25">
      <c r="A483" s="199"/>
      <c r="B483" s="193"/>
      <c r="C483" s="196"/>
      <c r="D483" s="208"/>
      <c r="E483" s="205"/>
      <c r="F483" s="53"/>
      <c r="G483" s="34">
        <v>44</v>
      </c>
      <c r="H483" s="90">
        <f>H464</f>
        <v>165</v>
      </c>
      <c r="I483" s="2"/>
      <c r="J483" s="35">
        <f t="shared" si="72"/>
        <v>0</v>
      </c>
    </row>
    <row r="484" spans="1:10" ht="20.100000000000001" customHeight="1" x14ac:dyDescent="0.25">
      <c r="A484" s="199"/>
      <c r="B484" s="193"/>
      <c r="C484" s="196"/>
      <c r="D484" s="208"/>
      <c r="E484" s="205"/>
      <c r="F484" s="53"/>
      <c r="G484" s="34">
        <v>46</v>
      </c>
      <c r="H484" s="90">
        <f>H464</f>
        <v>165</v>
      </c>
      <c r="I484" s="2"/>
      <c r="J484" s="35">
        <f t="shared" si="72"/>
        <v>0</v>
      </c>
    </row>
    <row r="485" spans="1:10" ht="20.100000000000001" customHeight="1" x14ac:dyDescent="0.25">
      <c r="A485" s="199"/>
      <c r="B485" s="193"/>
      <c r="C485" s="196"/>
      <c r="D485" s="208"/>
      <c r="E485" s="205"/>
      <c r="F485" s="53"/>
      <c r="G485" s="34">
        <v>48</v>
      </c>
      <c r="H485" s="90">
        <f>H464</f>
        <v>165</v>
      </c>
      <c r="I485" s="2"/>
      <c r="J485" s="35">
        <f t="shared" si="72"/>
        <v>0</v>
      </c>
    </row>
    <row r="486" spans="1:10" ht="20.100000000000001" customHeight="1" x14ac:dyDescent="0.25">
      <c r="A486" s="199"/>
      <c r="B486" s="193"/>
      <c r="C486" s="196"/>
      <c r="D486" s="208"/>
      <c r="E486" s="205"/>
      <c r="F486" s="53"/>
      <c r="G486" s="34">
        <v>50</v>
      </c>
      <c r="H486" s="90">
        <f>H464</f>
        <v>165</v>
      </c>
      <c r="I486" s="2"/>
      <c r="J486" s="35">
        <f t="shared" si="72"/>
        <v>0</v>
      </c>
    </row>
    <row r="487" spans="1:10" ht="20.100000000000001" customHeight="1" x14ac:dyDescent="0.25">
      <c r="A487" s="199"/>
      <c r="B487" s="193"/>
      <c r="C487" s="196"/>
      <c r="D487" s="208"/>
      <c r="E487" s="205"/>
      <c r="F487" s="53"/>
      <c r="G487" s="34">
        <v>52</v>
      </c>
      <c r="H487" s="90">
        <f>H464</f>
        <v>165</v>
      </c>
      <c r="I487" s="2"/>
      <c r="J487" s="35">
        <f t="shared" si="72"/>
        <v>0</v>
      </c>
    </row>
    <row r="488" spans="1:10" ht="20.100000000000001" customHeight="1" thickBot="1" x14ac:dyDescent="0.3">
      <c r="A488" s="200"/>
      <c r="B488" s="194"/>
      <c r="C488" s="197"/>
      <c r="D488" s="209"/>
      <c r="E488" s="206"/>
      <c r="F488" s="212" t="s">
        <v>4</v>
      </c>
      <c r="G488" s="213"/>
      <c r="H488" s="214"/>
      <c r="I488" s="10">
        <f>I483+I484+I485+I487+I482+I486</f>
        <v>0</v>
      </c>
      <c r="J488" s="52">
        <f>SUM(J482:J487)</f>
        <v>0</v>
      </c>
    </row>
    <row r="489" spans="1:10" ht="30.75" customHeight="1" thickBot="1" x14ac:dyDescent="0.3">
      <c r="A489" s="210" t="s">
        <v>117</v>
      </c>
      <c r="B489" s="211"/>
      <c r="C489" s="211"/>
      <c r="D489" s="211"/>
      <c r="E489" s="211"/>
      <c r="F489" s="211"/>
      <c r="G489" s="211"/>
      <c r="H489" s="211"/>
      <c r="I489" s="121">
        <f>I433+I453+I446+I439+I460+I474+I467+I481+I488</f>
        <v>0</v>
      </c>
      <c r="J489" s="122">
        <f>J433+J453+J446+J439+J460+J467+J474+J481+J488</f>
        <v>0</v>
      </c>
    </row>
    <row r="490" spans="1:10" ht="32.25" thickBot="1" x14ac:dyDescent="0.3">
      <c r="A490" s="228" t="s">
        <v>101</v>
      </c>
      <c r="B490" s="228"/>
      <c r="C490" s="228"/>
      <c r="D490" s="228"/>
      <c r="E490" s="228"/>
      <c r="F490" s="228"/>
      <c r="G490" s="228"/>
      <c r="H490" s="228"/>
      <c r="I490" s="228"/>
      <c r="J490" s="229"/>
    </row>
    <row r="491" spans="1:10" ht="20.100000000000001" customHeight="1" x14ac:dyDescent="0.25">
      <c r="A491" s="218" t="s">
        <v>7</v>
      </c>
      <c r="B491" s="215" t="s">
        <v>3</v>
      </c>
      <c r="C491" s="185" t="s">
        <v>103</v>
      </c>
      <c r="D491" s="221"/>
      <c r="E491" s="185" t="s">
        <v>102</v>
      </c>
      <c r="F491" s="107">
        <v>166</v>
      </c>
      <c r="G491" s="30">
        <v>42</v>
      </c>
      <c r="H491" s="47">
        <f>F491</f>
        <v>166</v>
      </c>
      <c r="I491" s="1"/>
      <c r="J491" s="32">
        <f>H491*I491</f>
        <v>0</v>
      </c>
    </row>
    <row r="492" spans="1:10" ht="19.5" customHeight="1" x14ac:dyDescent="0.25">
      <c r="A492" s="176"/>
      <c r="B492" s="179"/>
      <c r="C492" s="182"/>
      <c r="D492" s="187"/>
      <c r="E492" s="182"/>
      <c r="F492" s="57"/>
      <c r="G492" s="34">
        <v>44</v>
      </c>
      <c r="H492" s="112">
        <f>F491</f>
        <v>166</v>
      </c>
      <c r="I492" s="2"/>
      <c r="J492" s="35">
        <f t="shared" ref="J492:J495" si="73">H492*I492</f>
        <v>0</v>
      </c>
    </row>
    <row r="493" spans="1:10" ht="19.5" customHeight="1" x14ac:dyDescent="0.25">
      <c r="A493" s="176"/>
      <c r="B493" s="179"/>
      <c r="C493" s="182"/>
      <c r="D493" s="187"/>
      <c r="E493" s="182"/>
      <c r="F493" s="57"/>
      <c r="G493" s="34">
        <v>46</v>
      </c>
      <c r="H493" s="112">
        <f>F491</f>
        <v>166</v>
      </c>
      <c r="I493" s="2"/>
      <c r="J493" s="35">
        <f t="shared" si="73"/>
        <v>0</v>
      </c>
    </row>
    <row r="494" spans="1:10" ht="19.5" customHeight="1" x14ac:dyDescent="0.25">
      <c r="A494" s="176"/>
      <c r="B494" s="179"/>
      <c r="C494" s="182"/>
      <c r="D494" s="187"/>
      <c r="E494" s="182"/>
      <c r="F494" s="57"/>
      <c r="G494" s="34">
        <v>48</v>
      </c>
      <c r="H494" s="112">
        <f>F491</f>
        <v>166</v>
      </c>
      <c r="I494" s="2"/>
      <c r="J494" s="35">
        <f t="shared" si="73"/>
        <v>0</v>
      </c>
    </row>
    <row r="495" spans="1:10" ht="19.5" customHeight="1" x14ac:dyDescent="0.25">
      <c r="A495" s="176"/>
      <c r="B495" s="179"/>
      <c r="C495" s="182"/>
      <c r="D495" s="187"/>
      <c r="E495" s="182"/>
      <c r="F495" s="57"/>
      <c r="G495" s="34">
        <v>50</v>
      </c>
      <c r="H495" s="112">
        <f>F491</f>
        <v>166</v>
      </c>
      <c r="I495" s="2"/>
      <c r="J495" s="35">
        <f t="shared" si="73"/>
        <v>0</v>
      </c>
    </row>
    <row r="496" spans="1:10" ht="19.5" customHeight="1" x14ac:dyDescent="0.25">
      <c r="A496" s="176"/>
      <c r="B496" s="179"/>
      <c r="C496" s="182"/>
      <c r="D496" s="187"/>
      <c r="E496" s="182"/>
      <c r="F496" s="57"/>
      <c r="G496" s="34">
        <v>52</v>
      </c>
      <c r="H496" s="112">
        <f>F491</f>
        <v>166</v>
      </c>
      <c r="I496" s="2"/>
      <c r="J496" s="35">
        <f>H496*I496</f>
        <v>0</v>
      </c>
    </row>
    <row r="497" spans="1:10" ht="20.100000000000001" customHeight="1" thickBot="1" x14ac:dyDescent="0.3">
      <c r="A497" s="177"/>
      <c r="B497" s="180"/>
      <c r="C497" s="183"/>
      <c r="D497" s="188"/>
      <c r="E497" s="183"/>
      <c r="F497" s="184" t="s">
        <v>4</v>
      </c>
      <c r="G497" s="184"/>
      <c r="H497" s="184"/>
      <c r="I497" s="10">
        <f>SUM(I491:I496)</f>
        <v>0</v>
      </c>
      <c r="J497" s="52">
        <f>SUM(J491:J496)</f>
        <v>0</v>
      </c>
    </row>
    <row r="498" spans="1:10" ht="20.100000000000001" customHeight="1" x14ac:dyDescent="0.25">
      <c r="A498" s="175" t="s">
        <v>7</v>
      </c>
      <c r="B498" s="178" t="s">
        <v>3</v>
      </c>
      <c r="C498" s="181" t="s">
        <v>103</v>
      </c>
      <c r="D498" s="186"/>
      <c r="E498" s="181" t="s">
        <v>104</v>
      </c>
      <c r="F498" s="115"/>
      <c r="G498" s="80">
        <v>42</v>
      </c>
      <c r="H498" s="111">
        <f>F491</f>
        <v>166</v>
      </c>
      <c r="I498" s="81"/>
      <c r="J498" s="108">
        <f>H498*I498</f>
        <v>0</v>
      </c>
    </row>
    <row r="499" spans="1:10" ht="19.5" customHeight="1" x14ac:dyDescent="0.25">
      <c r="A499" s="176"/>
      <c r="B499" s="179"/>
      <c r="C499" s="182"/>
      <c r="D499" s="187"/>
      <c r="E499" s="182"/>
      <c r="F499" s="57"/>
      <c r="G499" s="34">
        <v>44</v>
      </c>
      <c r="H499" s="112">
        <f>F491</f>
        <v>166</v>
      </c>
      <c r="I499" s="2"/>
      <c r="J499" s="35">
        <f t="shared" ref="J499:J502" si="74">H499*I499</f>
        <v>0</v>
      </c>
    </row>
    <row r="500" spans="1:10" ht="19.5" customHeight="1" x14ac:dyDescent="0.25">
      <c r="A500" s="176"/>
      <c r="B500" s="179"/>
      <c r="C500" s="182"/>
      <c r="D500" s="187"/>
      <c r="E500" s="182"/>
      <c r="F500" s="57"/>
      <c r="G500" s="34">
        <v>46</v>
      </c>
      <c r="H500" s="112">
        <f>F491</f>
        <v>166</v>
      </c>
      <c r="I500" s="2"/>
      <c r="J500" s="35">
        <f t="shared" si="74"/>
        <v>0</v>
      </c>
    </row>
    <row r="501" spans="1:10" ht="19.5" customHeight="1" x14ac:dyDescent="0.25">
      <c r="A501" s="176"/>
      <c r="B501" s="179"/>
      <c r="C501" s="182"/>
      <c r="D501" s="187"/>
      <c r="E501" s="182"/>
      <c r="F501" s="57"/>
      <c r="G501" s="34">
        <v>48</v>
      </c>
      <c r="H501" s="112">
        <f>F491</f>
        <v>166</v>
      </c>
      <c r="I501" s="2"/>
      <c r="J501" s="35">
        <f t="shared" si="74"/>
        <v>0</v>
      </c>
    </row>
    <row r="502" spans="1:10" ht="19.5" customHeight="1" x14ac:dyDescent="0.25">
      <c r="A502" s="176"/>
      <c r="B502" s="179"/>
      <c r="C502" s="182"/>
      <c r="D502" s="187"/>
      <c r="E502" s="182"/>
      <c r="F502" s="57"/>
      <c r="G502" s="34">
        <v>50</v>
      </c>
      <c r="H502" s="112">
        <f>F491</f>
        <v>166</v>
      </c>
      <c r="I502" s="2"/>
      <c r="J502" s="35">
        <f t="shared" si="74"/>
        <v>0</v>
      </c>
    </row>
    <row r="503" spans="1:10" ht="19.5" customHeight="1" x14ac:dyDescent="0.25">
      <c r="A503" s="176"/>
      <c r="B503" s="179"/>
      <c r="C503" s="182"/>
      <c r="D503" s="187"/>
      <c r="E503" s="182"/>
      <c r="F503" s="57"/>
      <c r="G503" s="34">
        <v>52</v>
      </c>
      <c r="H503" s="112">
        <f>F491</f>
        <v>166</v>
      </c>
      <c r="I503" s="2"/>
      <c r="J503" s="35">
        <f>H503*I503</f>
        <v>0</v>
      </c>
    </row>
    <row r="504" spans="1:10" ht="20.100000000000001" customHeight="1" thickBot="1" x14ac:dyDescent="0.3">
      <c r="A504" s="177"/>
      <c r="B504" s="180"/>
      <c r="C504" s="183"/>
      <c r="D504" s="188"/>
      <c r="E504" s="183"/>
      <c r="F504" s="184" t="s">
        <v>4</v>
      </c>
      <c r="G504" s="184"/>
      <c r="H504" s="184"/>
      <c r="I504" s="10">
        <f>SUM(I498:I503)</f>
        <v>0</v>
      </c>
      <c r="J504" s="52">
        <f>SUM(J498:J503)</f>
        <v>0</v>
      </c>
    </row>
    <row r="505" spans="1:10" ht="20.100000000000001" customHeight="1" x14ac:dyDescent="0.25">
      <c r="A505" s="175" t="s">
        <v>7</v>
      </c>
      <c r="B505" s="178" t="s">
        <v>3</v>
      </c>
      <c r="C505" s="181" t="s">
        <v>103</v>
      </c>
      <c r="D505" s="186"/>
      <c r="E505" s="181" t="s">
        <v>105</v>
      </c>
      <c r="F505" s="115"/>
      <c r="G505" s="80">
        <v>42</v>
      </c>
      <c r="H505" s="111">
        <f>F491</f>
        <v>166</v>
      </c>
      <c r="I505" s="81"/>
      <c r="J505" s="108">
        <f>H505*I505</f>
        <v>0</v>
      </c>
    </row>
    <row r="506" spans="1:10" ht="19.5" customHeight="1" x14ac:dyDescent="0.25">
      <c r="A506" s="176"/>
      <c r="B506" s="179"/>
      <c r="C506" s="182"/>
      <c r="D506" s="187"/>
      <c r="E506" s="182"/>
      <c r="F506" s="57"/>
      <c r="G506" s="34">
        <v>44</v>
      </c>
      <c r="H506" s="112">
        <f>F491</f>
        <v>166</v>
      </c>
      <c r="I506" s="2"/>
      <c r="J506" s="35">
        <f t="shared" ref="J506:J509" si="75">H506*I506</f>
        <v>0</v>
      </c>
    </row>
    <row r="507" spans="1:10" ht="19.5" customHeight="1" x14ac:dyDescent="0.25">
      <c r="A507" s="176"/>
      <c r="B507" s="179"/>
      <c r="C507" s="182"/>
      <c r="D507" s="187"/>
      <c r="E507" s="182"/>
      <c r="F507" s="57"/>
      <c r="G507" s="34">
        <v>46</v>
      </c>
      <c r="H507" s="112">
        <f>F491</f>
        <v>166</v>
      </c>
      <c r="I507" s="2"/>
      <c r="J507" s="35">
        <f t="shared" si="75"/>
        <v>0</v>
      </c>
    </row>
    <row r="508" spans="1:10" ht="19.5" customHeight="1" x14ac:dyDescent="0.25">
      <c r="A508" s="176"/>
      <c r="B508" s="179"/>
      <c r="C508" s="182"/>
      <c r="D508" s="187"/>
      <c r="E508" s="182"/>
      <c r="F508" s="57"/>
      <c r="G508" s="34">
        <v>48</v>
      </c>
      <c r="H508" s="112">
        <f>F491</f>
        <v>166</v>
      </c>
      <c r="I508" s="2"/>
      <c r="J508" s="35">
        <f t="shared" si="75"/>
        <v>0</v>
      </c>
    </row>
    <row r="509" spans="1:10" ht="19.5" customHeight="1" x14ac:dyDescent="0.25">
      <c r="A509" s="176"/>
      <c r="B509" s="179"/>
      <c r="C509" s="182"/>
      <c r="D509" s="187"/>
      <c r="E509" s="182"/>
      <c r="F509" s="57"/>
      <c r="G509" s="34">
        <v>50</v>
      </c>
      <c r="H509" s="112">
        <f>F491</f>
        <v>166</v>
      </c>
      <c r="I509" s="2"/>
      <c r="J509" s="35">
        <f t="shared" si="75"/>
        <v>0</v>
      </c>
    </row>
    <row r="510" spans="1:10" ht="19.5" customHeight="1" x14ac:dyDescent="0.25">
      <c r="A510" s="176"/>
      <c r="B510" s="179"/>
      <c r="C510" s="182"/>
      <c r="D510" s="187"/>
      <c r="E510" s="182"/>
      <c r="F510" s="57"/>
      <c r="G510" s="34">
        <v>52</v>
      </c>
      <c r="H510" s="112">
        <f>F491</f>
        <v>166</v>
      </c>
      <c r="I510" s="2"/>
      <c r="J510" s="35">
        <f>H510*I510</f>
        <v>0</v>
      </c>
    </row>
    <row r="511" spans="1:10" ht="20.100000000000001" customHeight="1" thickBot="1" x14ac:dyDescent="0.3">
      <c r="A511" s="177"/>
      <c r="B511" s="180"/>
      <c r="C511" s="183"/>
      <c r="D511" s="188"/>
      <c r="E511" s="183"/>
      <c r="F511" s="184" t="s">
        <v>4</v>
      </c>
      <c r="G511" s="184"/>
      <c r="H511" s="184"/>
      <c r="I511" s="10">
        <f>SUM(I505:I510)</f>
        <v>0</v>
      </c>
      <c r="J511" s="52">
        <f>SUM(J505:J510)</f>
        <v>0</v>
      </c>
    </row>
    <row r="512" spans="1:10" ht="30.75" customHeight="1" thickBot="1" x14ac:dyDescent="0.3">
      <c r="A512" s="210" t="s">
        <v>106</v>
      </c>
      <c r="B512" s="211"/>
      <c r="C512" s="211"/>
      <c r="D512" s="211"/>
      <c r="E512" s="211"/>
      <c r="F512" s="211"/>
      <c r="G512" s="211"/>
      <c r="H512" s="211"/>
      <c r="I512" s="121">
        <f>I497+I504+I511</f>
        <v>0</v>
      </c>
      <c r="J512" s="122">
        <f>J497+J504+J511</f>
        <v>0</v>
      </c>
    </row>
    <row r="513" spans="1:10" ht="44.25" customHeight="1" thickBot="1" x14ac:dyDescent="0.3">
      <c r="A513" s="264" t="s">
        <v>157</v>
      </c>
      <c r="B513" s="264"/>
      <c r="C513" s="264"/>
      <c r="D513" s="264"/>
      <c r="E513" s="264"/>
      <c r="F513" s="264"/>
      <c r="G513" s="264"/>
      <c r="H513" s="264"/>
      <c r="I513" s="264"/>
      <c r="J513" s="265"/>
    </row>
    <row r="514" spans="1:10" ht="27.95" customHeight="1" thickBot="1" x14ac:dyDescent="0.3">
      <c r="A514" s="218" t="s">
        <v>7</v>
      </c>
      <c r="B514" s="215" t="s">
        <v>3</v>
      </c>
      <c r="C514" s="185" t="s">
        <v>134</v>
      </c>
      <c r="D514" s="185"/>
      <c r="E514" s="185" t="s">
        <v>135</v>
      </c>
      <c r="F514" s="146">
        <v>199</v>
      </c>
      <c r="G514" s="30">
        <v>46</v>
      </c>
      <c r="H514" s="47">
        <f>F514</f>
        <v>199</v>
      </c>
      <c r="I514" s="1"/>
      <c r="J514" s="32">
        <f t="shared" ref="J514:J519" si="76">H514*I514</f>
        <v>0</v>
      </c>
    </row>
    <row r="515" spans="1:10" ht="27.95" customHeight="1" thickBot="1" x14ac:dyDescent="0.3">
      <c r="A515" s="176"/>
      <c r="B515" s="179"/>
      <c r="C515" s="182"/>
      <c r="D515" s="182"/>
      <c r="E515" s="182"/>
      <c r="F515" s="57"/>
      <c r="G515" s="34">
        <v>48</v>
      </c>
      <c r="H515" s="47">
        <f>H514</f>
        <v>199</v>
      </c>
      <c r="I515" s="2"/>
      <c r="J515" s="35">
        <f t="shared" si="76"/>
        <v>0</v>
      </c>
    </row>
    <row r="516" spans="1:10" ht="27.95" customHeight="1" thickBot="1" x14ac:dyDescent="0.3">
      <c r="A516" s="176"/>
      <c r="B516" s="179"/>
      <c r="C516" s="182"/>
      <c r="D516" s="182"/>
      <c r="E516" s="182"/>
      <c r="F516" s="57"/>
      <c r="G516" s="34">
        <v>50</v>
      </c>
      <c r="H516" s="47">
        <f>H514</f>
        <v>199</v>
      </c>
      <c r="I516" s="2"/>
      <c r="J516" s="35">
        <f t="shared" si="76"/>
        <v>0</v>
      </c>
    </row>
    <row r="517" spans="1:10" ht="27.95" customHeight="1" thickBot="1" x14ac:dyDescent="0.3">
      <c r="A517" s="176"/>
      <c r="B517" s="179"/>
      <c r="C517" s="182"/>
      <c r="D517" s="182"/>
      <c r="E517" s="182"/>
      <c r="F517" s="57"/>
      <c r="G517" s="34">
        <v>52</v>
      </c>
      <c r="H517" s="47">
        <f>H514</f>
        <v>199</v>
      </c>
      <c r="I517" s="2"/>
      <c r="J517" s="35">
        <f t="shared" si="76"/>
        <v>0</v>
      </c>
    </row>
    <row r="518" spans="1:10" ht="27.95" customHeight="1" thickBot="1" x14ac:dyDescent="0.3">
      <c r="A518" s="176"/>
      <c r="B518" s="179"/>
      <c r="C518" s="182"/>
      <c r="D518" s="182"/>
      <c r="E518" s="182"/>
      <c r="F518" s="57"/>
      <c r="G518" s="34">
        <v>54</v>
      </c>
      <c r="H518" s="47">
        <f>H514</f>
        <v>199</v>
      </c>
      <c r="I518" s="2"/>
      <c r="J518" s="35">
        <f t="shared" si="76"/>
        <v>0</v>
      </c>
    </row>
    <row r="519" spans="1:10" ht="27.95" customHeight="1" x14ac:dyDescent="0.25">
      <c r="A519" s="176"/>
      <c r="B519" s="179"/>
      <c r="C519" s="182"/>
      <c r="D519" s="182"/>
      <c r="E519" s="182"/>
      <c r="F519" s="57"/>
      <c r="G519" s="34">
        <v>56</v>
      </c>
      <c r="H519" s="47">
        <f>H514</f>
        <v>199</v>
      </c>
      <c r="I519" s="2"/>
      <c r="J519" s="35">
        <f t="shared" si="76"/>
        <v>0</v>
      </c>
    </row>
    <row r="520" spans="1:10" ht="27.95" customHeight="1" x14ac:dyDescent="0.25">
      <c r="A520" s="219"/>
      <c r="B520" s="216"/>
      <c r="C520" s="217"/>
      <c r="D520" s="217"/>
      <c r="E520" s="217"/>
      <c r="F520" s="220" t="s">
        <v>4</v>
      </c>
      <c r="G520" s="220"/>
      <c r="H520" s="220"/>
      <c r="I520" s="113">
        <f>SUM(I514:I519)</f>
        <v>0</v>
      </c>
      <c r="J520" s="114">
        <f>SUM(J514:J519)</f>
        <v>0</v>
      </c>
    </row>
    <row r="521" spans="1:10" ht="30.75" customHeight="1" thickBot="1" x14ac:dyDescent="0.3">
      <c r="A521" s="248" t="s">
        <v>136</v>
      </c>
      <c r="B521" s="249"/>
      <c r="C521" s="249"/>
      <c r="D521" s="249"/>
      <c r="E521" s="249"/>
      <c r="F521" s="249"/>
      <c r="G521" s="249"/>
      <c r="H521" s="249"/>
      <c r="I521" s="160">
        <f>I520</f>
        <v>0</v>
      </c>
      <c r="J521" s="161">
        <f>J520</f>
        <v>0</v>
      </c>
    </row>
    <row r="522" spans="1:10" ht="44.25" customHeight="1" thickBot="1" x14ac:dyDescent="0.3">
      <c r="A522" s="264" t="s">
        <v>158</v>
      </c>
      <c r="B522" s="264"/>
      <c r="C522" s="264"/>
      <c r="D522" s="264"/>
      <c r="E522" s="264"/>
      <c r="F522" s="264"/>
      <c r="G522" s="264"/>
      <c r="H522" s="264"/>
      <c r="I522" s="264"/>
      <c r="J522" s="265"/>
    </row>
    <row r="523" spans="1:10" ht="27.95" customHeight="1" thickBot="1" x14ac:dyDescent="0.3">
      <c r="A523" s="218" t="s">
        <v>7</v>
      </c>
      <c r="B523" s="215" t="s">
        <v>3</v>
      </c>
      <c r="C523" s="185" t="s">
        <v>134</v>
      </c>
      <c r="D523" s="185"/>
      <c r="E523" s="185" t="s">
        <v>145</v>
      </c>
      <c r="F523" s="146">
        <v>199</v>
      </c>
      <c r="G523" s="30" t="s">
        <v>16</v>
      </c>
      <c r="H523" s="47">
        <f>F523</f>
        <v>199</v>
      </c>
      <c r="I523" s="1"/>
      <c r="J523" s="32">
        <f t="shared" ref="J523:J528" si="77">H523*I523</f>
        <v>0</v>
      </c>
    </row>
    <row r="524" spans="1:10" ht="27.95" customHeight="1" thickBot="1" x14ac:dyDescent="0.3">
      <c r="A524" s="176"/>
      <c r="B524" s="179"/>
      <c r="C524" s="182"/>
      <c r="D524" s="182"/>
      <c r="E524" s="182"/>
      <c r="F524" s="57"/>
      <c r="G524" s="34">
        <v>44</v>
      </c>
      <c r="H524" s="47">
        <f>H523</f>
        <v>199</v>
      </c>
      <c r="I524" s="2"/>
      <c r="J524" s="35">
        <f t="shared" si="77"/>
        <v>0</v>
      </c>
    </row>
    <row r="525" spans="1:10" ht="27.95" customHeight="1" thickBot="1" x14ac:dyDescent="0.3">
      <c r="A525" s="176"/>
      <c r="B525" s="179"/>
      <c r="C525" s="182"/>
      <c r="D525" s="182"/>
      <c r="E525" s="182"/>
      <c r="F525" s="57"/>
      <c r="G525" s="34">
        <v>46</v>
      </c>
      <c r="H525" s="47">
        <f>H523</f>
        <v>199</v>
      </c>
      <c r="I525" s="2"/>
      <c r="J525" s="35">
        <f t="shared" si="77"/>
        <v>0</v>
      </c>
    </row>
    <row r="526" spans="1:10" ht="27.95" customHeight="1" thickBot="1" x14ac:dyDescent="0.3">
      <c r="A526" s="176"/>
      <c r="B526" s="179"/>
      <c r="C526" s="182"/>
      <c r="D526" s="182"/>
      <c r="E526" s="182"/>
      <c r="F526" s="57"/>
      <c r="G526" s="34">
        <v>48</v>
      </c>
      <c r="H526" s="47">
        <f>H523</f>
        <v>199</v>
      </c>
      <c r="I526" s="2"/>
      <c r="J526" s="35">
        <f t="shared" si="77"/>
        <v>0</v>
      </c>
    </row>
    <row r="527" spans="1:10" ht="27.95" customHeight="1" thickBot="1" x14ac:dyDescent="0.3">
      <c r="A527" s="176"/>
      <c r="B527" s="179"/>
      <c r="C527" s="182"/>
      <c r="D527" s="182"/>
      <c r="E527" s="182"/>
      <c r="F527" s="57"/>
      <c r="G527" s="34">
        <v>50</v>
      </c>
      <c r="H527" s="47">
        <f>H523</f>
        <v>199</v>
      </c>
      <c r="I527" s="2"/>
      <c r="J527" s="35">
        <f t="shared" si="77"/>
        <v>0</v>
      </c>
    </row>
    <row r="528" spans="1:10" ht="27.95" customHeight="1" x14ac:dyDescent="0.25">
      <c r="A528" s="176"/>
      <c r="B528" s="179"/>
      <c r="C528" s="182"/>
      <c r="D528" s="182"/>
      <c r="E528" s="182"/>
      <c r="F528" s="57"/>
      <c r="G528" s="34">
        <v>52</v>
      </c>
      <c r="H528" s="47">
        <f>H523</f>
        <v>199</v>
      </c>
      <c r="I528" s="2"/>
      <c r="J528" s="35">
        <f t="shared" si="77"/>
        <v>0</v>
      </c>
    </row>
    <row r="529" spans="1:14" ht="27.95" customHeight="1" x14ac:dyDescent="0.25">
      <c r="A529" s="219"/>
      <c r="B529" s="216"/>
      <c r="C529" s="217"/>
      <c r="D529" s="217"/>
      <c r="E529" s="217"/>
      <c r="F529" s="220" t="s">
        <v>4</v>
      </c>
      <c r="G529" s="220"/>
      <c r="H529" s="220"/>
      <c r="I529" s="113">
        <f>I523+I524+I525+I526+I527+I528</f>
        <v>0</v>
      </c>
      <c r="J529" s="114">
        <f>J523+J524+J525+J526+J527+J528</f>
        <v>0</v>
      </c>
    </row>
    <row r="530" spans="1:14" ht="30.75" customHeight="1" thickBot="1" x14ac:dyDescent="0.3">
      <c r="A530" s="248" t="s">
        <v>146</v>
      </c>
      <c r="B530" s="249"/>
      <c r="C530" s="249"/>
      <c r="D530" s="249"/>
      <c r="E530" s="249"/>
      <c r="F530" s="249"/>
      <c r="G530" s="249"/>
      <c r="H530" s="249"/>
      <c r="I530" s="160">
        <f>I529</f>
        <v>0</v>
      </c>
      <c r="J530" s="161">
        <f>J529</f>
        <v>0</v>
      </c>
    </row>
    <row r="531" spans="1:14" ht="44.25" customHeight="1" thickBot="1" x14ac:dyDescent="0.3">
      <c r="A531" s="246" t="s">
        <v>31</v>
      </c>
      <c r="B531" s="246"/>
      <c r="C531" s="246"/>
      <c r="D531" s="246"/>
      <c r="E531" s="246"/>
      <c r="F531" s="246"/>
      <c r="G531" s="246"/>
      <c r="H531" s="246"/>
      <c r="I531" s="246"/>
      <c r="J531" s="247"/>
    </row>
    <row r="532" spans="1:14" ht="15" customHeight="1" x14ac:dyDescent="0.25">
      <c r="A532" s="218" t="s">
        <v>7</v>
      </c>
      <c r="B532" s="185" t="s">
        <v>3</v>
      </c>
      <c r="C532" s="185" t="s">
        <v>39</v>
      </c>
      <c r="D532" s="185"/>
      <c r="E532" s="185" t="s">
        <v>32</v>
      </c>
      <c r="F532" s="146">
        <v>226</v>
      </c>
      <c r="G532" s="48" t="s">
        <v>16</v>
      </c>
      <c r="H532" s="49">
        <f>F532</f>
        <v>226</v>
      </c>
      <c r="I532" s="3"/>
      <c r="J532" s="50">
        <f t="shared" ref="J532:J537" si="78">H532*I532</f>
        <v>0</v>
      </c>
    </row>
    <row r="533" spans="1:14" ht="15" customHeight="1" x14ac:dyDescent="0.25">
      <c r="A533" s="176"/>
      <c r="B533" s="182"/>
      <c r="C533" s="182"/>
      <c r="D533" s="182"/>
      <c r="E533" s="182"/>
      <c r="F533" s="57"/>
      <c r="G533" s="45" t="s">
        <v>16</v>
      </c>
      <c r="H533" s="116">
        <f>H532</f>
        <v>226</v>
      </c>
      <c r="I533" s="4"/>
      <c r="J533" s="46">
        <f t="shared" si="78"/>
        <v>0</v>
      </c>
    </row>
    <row r="534" spans="1:14" ht="15" customHeight="1" x14ac:dyDescent="0.25">
      <c r="A534" s="176"/>
      <c r="B534" s="182"/>
      <c r="C534" s="182"/>
      <c r="D534" s="182"/>
      <c r="E534" s="182"/>
      <c r="F534" s="57"/>
      <c r="G534" s="45">
        <v>50</v>
      </c>
      <c r="H534" s="116">
        <f>H532</f>
        <v>226</v>
      </c>
      <c r="I534" s="4"/>
      <c r="J534" s="46">
        <f t="shared" si="78"/>
        <v>0</v>
      </c>
    </row>
    <row r="535" spans="1:14" ht="15" customHeight="1" x14ac:dyDescent="0.25">
      <c r="A535" s="176"/>
      <c r="B535" s="182"/>
      <c r="C535" s="182"/>
      <c r="D535" s="182"/>
      <c r="E535" s="182"/>
      <c r="F535" s="57"/>
      <c r="G535" s="45">
        <v>52</v>
      </c>
      <c r="H535" s="116">
        <f>H532</f>
        <v>226</v>
      </c>
      <c r="I535" s="4"/>
      <c r="J535" s="46">
        <f t="shared" si="78"/>
        <v>0</v>
      </c>
    </row>
    <row r="536" spans="1:14" ht="15" customHeight="1" x14ac:dyDescent="0.25">
      <c r="A536" s="176"/>
      <c r="B536" s="182"/>
      <c r="C536" s="182"/>
      <c r="D536" s="182"/>
      <c r="E536" s="182"/>
      <c r="F536" s="57"/>
      <c r="G536" s="45">
        <v>54</v>
      </c>
      <c r="H536" s="116">
        <f>H532</f>
        <v>226</v>
      </c>
      <c r="I536" s="4"/>
      <c r="J536" s="46">
        <f t="shared" si="78"/>
        <v>0</v>
      </c>
    </row>
    <row r="537" spans="1:14" ht="15" customHeight="1" x14ac:dyDescent="0.25">
      <c r="A537" s="176"/>
      <c r="B537" s="182"/>
      <c r="C537" s="182"/>
      <c r="D537" s="182"/>
      <c r="E537" s="182"/>
      <c r="F537" s="57"/>
      <c r="G537" s="45">
        <v>56</v>
      </c>
      <c r="H537" s="116">
        <f>H532</f>
        <v>226</v>
      </c>
      <c r="I537" s="4"/>
      <c r="J537" s="46">
        <f t="shared" si="78"/>
        <v>0</v>
      </c>
    </row>
    <row r="538" spans="1:14" ht="15" customHeight="1" thickBot="1" x14ac:dyDescent="0.3">
      <c r="A538" s="177"/>
      <c r="B538" s="183"/>
      <c r="C538" s="183"/>
      <c r="D538" s="183"/>
      <c r="E538" s="183"/>
      <c r="F538" s="191" t="s">
        <v>4</v>
      </c>
      <c r="G538" s="191"/>
      <c r="H538" s="191"/>
      <c r="I538" s="11">
        <f>SUM(I532:I537)</f>
        <v>0</v>
      </c>
      <c r="J538" s="58">
        <f>SUM(J532:J537)</f>
        <v>0</v>
      </c>
    </row>
    <row r="539" spans="1:14" ht="15" customHeight="1" x14ac:dyDescent="0.25">
      <c r="A539" s="175" t="s">
        <v>7</v>
      </c>
      <c r="B539" s="181" t="s">
        <v>3</v>
      </c>
      <c r="C539" s="181" t="s">
        <v>39</v>
      </c>
      <c r="D539" s="181"/>
      <c r="E539" s="236" t="s">
        <v>35</v>
      </c>
      <c r="F539" s="115"/>
      <c r="G539" s="120" t="s">
        <v>16</v>
      </c>
      <c r="H539" s="117">
        <f>H532</f>
        <v>226</v>
      </c>
      <c r="I539" s="118"/>
      <c r="J539" s="119">
        <f t="shared" ref="J539:J544" si="79">H539*I539</f>
        <v>0</v>
      </c>
      <c r="K539" s="245"/>
      <c r="L539" s="245"/>
      <c r="M539" s="263"/>
      <c r="N539" s="245"/>
    </row>
    <row r="540" spans="1:14" ht="15" customHeight="1" x14ac:dyDescent="0.25">
      <c r="A540" s="176"/>
      <c r="B540" s="182"/>
      <c r="C540" s="182"/>
      <c r="D540" s="182"/>
      <c r="E540" s="237"/>
      <c r="F540" s="57"/>
      <c r="G540" s="74" t="s">
        <v>16</v>
      </c>
      <c r="H540" s="116">
        <f>H539</f>
        <v>226</v>
      </c>
      <c r="I540" s="4"/>
      <c r="J540" s="46">
        <f t="shared" si="79"/>
        <v>0</v>
      </c>
    </row>
    <row r="541" spans="1:14" ht="15" customHeight="1" x14ac:dyDescent="0.25">
      <c r="A541" s="176"/>
      <c r="B541" s="182"/>
      <c r="C541" s="182"/>
      <c r="D541" s="182"/>
      <c r="E541" s="237"/>
      <c r="F541" s="57"/>
      <c r="G541" s="74" t="s">
        <v>16</v>
      </c>
      <c r="H541" s="116">
        <f>H539</f>
        <v>226</v>
      </c>
      <c r="I541" s="4"/>
      <c r="J541" s="46">
        <f t="shared" si="79"/>
        <v>0</v>
      </c>
    </row>
    <row r="542" spans="1:14" ht="15" customHeight="1" x14ac:dyDescent="0.25">
      <c r="A542" s="176"/>
      <c r="B542" s="182"/>
      <c r="C542" s="182"/>
      <c r="D542" s="182"/>
      <c r="E542" s="237"/>
      <c r="F542" s="57"/>
      <c r="G542" s="74" t="s">
        <v>16</v>
      </c>
      <c r="H542" s="116">
        <f>H539</f>
        <v>226</v>
      </c>
      <c r="I542" s="4"/>
      <c r="J542" s="46">
        <f t="shared" si="79"/>
        <v>0</v>
      </c>
    </row>
    <row r="543" spans="1:14" ht="15" customHeight="1" x14ac:dyDescent="0.25">
      <c r="A543" s="176"/>
      <c r="B543" s="182"/>
      <c r="C543" s="182"/>
      <c r="D543" s="182"/>
      <c r="E543" s="237"/>
      <c r="F543" s="57"/>
      <c r="G543" s="74" t="s">
        <v>16</v>
      </c>
      <c r="H543" s="116">
        <f>H539</f>
        <v>226</v>
      </c>
      <c r="I543" s="4"/>
      <c r="J543" s="46">
        <f t="shared" si="79"/>
        <v>0</v>
      </c>
    </row>
    <row r="544" spans="1:14" ht="15" customHeight="1" x14ac:dyDescent="0.25">
      <c r="A544" s="176"/>
      <c r="B544" s="182"/>
      <c r="C544" s="182"/>
      <c r="D544" s="182"/>
      <c r="E544" s="237"/>
      <c r="F544" s="57"/>
      <c r="G544" s="74">
        <v>56</v>
      </c>
      <c r="H544" s="116">
        <f>H539</f>
        <v>226</v>
      </c>
      <c r="I544" s="4"/>
      <c r="J544" s="46">
        <f t="shared" si="79"/>
        <v>0</v>
      </c>
    </row>
    <row r="545" spans="1:14" ht="15" customHeight="1" thickBot="1" x14ac:dyDescent="0.3">
      <c r="A545" s="177"/>
      <c r="B545" s="183"/>
      <c r="C545" s="183"/>
      <c r="D545" s="183"/>
      <c r="E545" s="238"/>
      <c r="F545" s="191" t="s">
        <v>4</v>
      </c>
      <c r="G545" s="191"/>
      <c r="H545" s="191"/>
      <c r="I545" s="11">
        <f>SUM(I539:I544)</f>
        <v>0</v>
      </c>
      <c r="J545" s="58">
        <f>SUM(J539:J544)</f>
        <v>0</v>
      </c>
    </row>
    <row r="546" spans="1:14" ht="15" customHeight="1" x14ac:dyDescent="0.25">
      <c r="A546" s="175" t="s">
        <v>7</v>
      </c>
      <c r="B546" s="181" t="s">
        <v>3</v>
      </c>
      <c r="C546" s="181" t="s">
        <v>39</v>
      </c>
      <c r="D546" s="181"/>
      <c r="E546" s="181" t="s">
        <v>33</v>
      </c>
      <c r="F546" s="115"/>
      <c r="G546" s="110">
        <v>46</v>
      </c>
      <c r="H546" s="117">
        <f>H532</f>
        <v>226</v>
      </c>
      <c r="I546" s="118"/>
      <c r="J546" s="119">
        <f t="shared" ref="J546:J551" si="80">H546*I546</f>
        <v>0</v>
      </c>
      <c r="K546" s="245"/>
      <c r="L546" s="245"/>
      <c r="M546" s="263"/>
      <c r="N546" s="245"/>
    </row>
    <row r="547" spans="1:14" ht="15" customHeight="1" x14ac:dyDescent="0.25">
      <c r="A547" s="176"/>
      <c r="B547" s="182"/>
      <c r="C547" s="182"/>
      <c r="D547" s="182"/>
      <c r="E547" s="182"/>
      <c r="F547" s="57"/>
      <c r="G547" s="45">
        <v>48</v>
      </c>
      <c r="H547" s="116">
        <f>H546</f>
        <v>226</v>
      </c>
      <c r="I547" s="4"/>
      <c r="J547" s="46">
        <f t="shared" si="80"/>
        <v>0</v>
      </c>
    </row>
    <row r="548" spans="1:14" ht="15" customHeight="1" x14ac:dyDescent="0.25">
      <c r="A548" s="176"/>
      <c r="B548" s="182"/>
      <c r="C548" s="182"/>
      <c r="D548" s="182"/>
      <c r="E548" s="182"/>
      <c r="F548" s="57"/>
      <c r="G548" s="45">
        <v>50</v>
      </c>
      <c r="H548" s="116">
        <f>H546</f>
        <v>226</v>
      </c>
      <c r="I548" s="4"/>
      <c r="J548" s="46">
        <f t="shared" si="80"/>
        <v>0</v>
      </c>
    </row>
    <row r="549" spans="1:14" ht="15" customHeight="1" x14ac:dyDescent="0.25">
      <c r="A549" s="176"/>
      <c r="B549" s="182"/>
      <c r="C549" s="182"/>
      <c r="D549" s="182"/>
      <c r="E549" s="182"/>
      <c r="F549" s="57"/>
      <c r="G549" s="45">
        <v>52</v>
      </c>
      <c r="H549" s="116">
        <f>H546</f>
        <v>226</v>
      </c>
      <c r="I549" s="4"/>
      <c r="J549" s="46">
        <f t="shared" si="80"/>
        <v>0</v>
      </c>
    </row>
    <row r="550" spans="1:14" ht="15" customHeight="1" x14ac:dyDescent="0.25">
      <c r="A550" s="176"/>
      <c r="B550" s="182"/>
      <c r="C550" s="182"/>
      <c r="D550" s="182"/>
      <c r="E550" s="182"/>
      <c r="F550" s="57"/>
      <c r="G550" s="45">
        <v>54</v>
      </c>
      <c r="H550" s="116">
        <f>H546</f>
        <v>226</v>
      </c>
      <c r="I550" s="4"/>
      <c r="J550" s="46">
        <f t="shared" si="80"/>
        <v>0</v>
      </c>
    </row>
    <row r="551" spans="1:14" ht="15" customHeight="1" x14ac:dyDescent="0.25">
      <c r="A551" s="176"/>
      <c r="B551" s="182"/>
      <c r="C551" s="182"/>
      <c r="D551" s="182"/>
      <c r="E551" s="182"/>
      <c r="F551" s="57"/>
      <c r="G551" s="45">
        <v>56</v>
      </c>
      <c r="H551" s="116">
        <f>H546</f>
        <v>226</v>
      </c>
      <c r="I551" s="4"/>
      <c r="J551" s="46">
        <f t="shared" si="80"/>
        <v>0</v>
      </c>
    </row>
    <row r="552" spans="1:14" ht="15" customHeight="1" thickBot="1" x14ac:dyDescent="0.3">
      <c r="A552" s="177"/>
      <c r="B552" s="183"/>
      <c r="C552" s="183"/>
      <c r="D552" s="183"/>
      <c r="E552" s="183"/>
      <c r="F552" s="191" t="s">
        <v>4</v>
      </c>
      <c r="G552" s="191"/>
      <c r="H552" s="191"/>
      <c r="I552" s="11">
        <f>SUM(I546:I551)</f>
        <v>0</v>
      </c>
      <c r="J552" s="58">
        <f>SUM(J546:J551)</f>
        <v>0</v>
      </c>
    </row>
    <row r="553" spans="1:14" ht="15" customHeight="1" x14ac:dyDescent="0.25">
      <c r="A553" s="175" t="s">
        <v>7</v>
      </c>
      <c r="B553" s="181" t="s">
        <v>3</v>
      </c>
      <c r="C553" s="181" t="s">
        <v>39</v>
      </c>
      <c r="D553" s="181"/>
      <c r="E553" s="236" t="s">
        <v>36</v>
      </c>
      <c r="F553" s="115"/>
      <c r="G553" s="110">
        <v>46</v>
      </c>
      <c r="H553" s="117">
        <f>H532</f>
        <v>226</v>
      </c>
      <c r="I553" s="118"/>
      <c r="J553" s="119">
        <f t="shared" ref="J553:J558" si="81">H553*I553</f>
        <v>0</v>
      </c>
      <c r="K553" s="245"/>
      <c r="L553" s="245"/>
      <c r="M553" s="263"/>
      <c r="N553" s="245"/>
    </row>
    <row r="554" spans="1:14" ht="15" customHeight="1" x14ac:dyDescent="0.25">
      <c r="A554" s="176"/>
      <c r="B554" s="182"/>
      <c r="C554" s="182"/>
      <c r="D554" s="182"/>
      <c r="E554" s="237"/>
      <c r="F554" s="57"/>
      <c r="G554" s="45" t="s">
        <v>16</v>
      </c>
      <c r="H554" s="116">
        <f>H553</f>
        <v>226</v>
      </c>
      <c r="I554" s="4"/>
      <c r="J554" s="46">
        <f t="shared" si="81"/>
        <v>0</v>
      </c>
    </row>
    <row r="555" spans="1:14" ht="15" customHeight="1" x14ac:dyDescent="0.25">
      <c r="A555" s="176"/>
      <c r="B555" s="182"/>
      <c r="C555" s="182"/>
      <c r="D555" s="182"/>
      <c r="E555" s="237"/>
      <c r="F555" s="57"/>
      <c r="G555" s="45">
        <v>50</v>
      </c>
      <c r="H555" s="116">
        <f>H553</f>
        <v>226</v>
      </c>
      <c r="I555" s="4"/>
      <c r="J555" s="46">
        <f t="shared" si="81"/>
        <v>0</v>
      </c>
    </row>
    <row r="556" spans="1:14" ht="15" customHeight="1" x14ac:dyDescent="0.25">
      <c r="A556" s="176"/>
      <c r="B556" s="182"/>
      <c r="C556" s="182"/>
      <c r="D556" s="182"/>
      <c r="E556" s="237"/>
      <c r="F556" s="57"/>
      <c r="G556" s="45">
        <v>52</v>
      </c>
      <c r="H556" s="116">
        <f>H553</f>
        <v>226</v>
      </c>
      <c r="I556" s="4"/>
      <c r="J556" s="46">
        <f t="shared" si="81"/>
        <v>0</v>
      </c>
    </row>
    <row r="557" spans="1:14" ht="15" customHeight="1" x14ac:dyDescent="0.25">
      <c r="A557" s="176"/>
      <c r="B557" s="182"/>
      <c r="C557" s="182"/>
      <c r="D557" s="182"/>
      <c r="E557" s="237"/>
      <c r="F557" s="57"/>
      <c r="G557" s="45" t="s">
        <v>16</v>
      </c>
      <c r="H557" s="116">
        <f>H553</f>
        <v>226</v>
      </c>
      <c r="I557" s="4"/>
      <c r="J557" s="46">
        <f t="shared" si="81"/>
        <v>0</v>
      </c>
    </row>
    <row r="558" spans="1:14" ht="15" customHeight="1" x14ac:dyDescent="0.25">
      <c r="A558" s="176"/>
      <c r="B558" s="182"/>
      <c r="C558" s="182"/>
      <c r="D558" s="182"/>
      <c r="E558" s="237"/>
      <c r="F558" s="57"/>
      <c r="G558" s="45" t="s">
        <v>16</v>
      </c>
      <c r="H558" s="116">
        <f>H553</f>
        <v>226</v>
      </c>
      <c r="I558" s="4"/>
      <c r="J558" s="46">
        <f t="shared" si="81"/>
        <v>0</v>
      </c>
    </row>
    <row r="559" spans="1:14" ht="15" customHeight="1" thickBot="1" x14ac:dyDescent="0.3">
      <c r="A559" s="177"/>
      <c r="B559" s="183"/>
      <c r="C559" s="183"/>
      <c r="D559" s="183"/>
      <c r="E559" s="238"/>
      <c r="F559" s="191" t="s">
        <v>4</v>
      </c>
      <c r="G559" s="191"/>
      <c r="H559" s="191"/>
      <c r="I559" s="11">
        <f>SUM(I553:I558)</f>
        <v>0</v>
      </c>
      <c r="J559" s="58">
        <f>SUM(J553:J558)</f>
        <v>0</v>
      </c>
    </row>
    <row r="560" spans="1:14" ht="22.5" customHeight="1" x14ac:dyDescent="0.25">
      <c r="A560" s="252" t="s">
        <v>34</v>
      </c>
      <c r="B560" s="253"/>
      <c r="C560" s="253"/>
      <c r="D560" s="253"/>
      <c r="E560" s="253"/>
      <c r="F560" s="253"/>
      <c r="G560" s="253"/>
      <c r="H560" s="253"/>
      <c r="I560" s="162">
        <f>I538+I545+I552+I559</f>
        <v>0</v>
      </c>
      <c r="J560" s="163">
        <f>J538+J552+J545+J559</f>
        <v>0</v>
      </c>
    </row>
    <row r="561" spans="1:10" ht="30" customHeight="1" x14ac:dyDescent="0.25">
      <c r="A561" s="59"/>
      <c r="B561" s="149"/>
      <c r="C561" s="61"/>
      <c r="D561" s="150"/>
      <c r="E561" s="61"/>
      <c r="F561" s="151"/>
      <c r="G561" s="151"/>
      <c r="H561" s="151"/>
      <c r="I561" s="156"/>
      <c r="J561" s="157"/>
    </row>
    <row r="562" spans="1:10" ht="22.5" customHeight="1" x14ac:dyDescent="0.25">
      <c r="A562" s="94"/>
      <c r="B562" s="94"/>
      <c r="C562" s="94"/>
      <c r="D562" s="94"/>
      <c r="E562" s="94"/>
      <c r="F562" s="94"/>
      <c r="G562" s="94"/>
      <c r="H562" s="94"/>
      <c r="I562" s="95"/>
      <c r="J562" s="96"/>
    </row>
    <row r="563" spans="1:10" ht="22.5" customHeight="1" x14ac:dyDescent="0.25">
      <c r="A563" s="94"/>
      <c r="B563" s="94"/>
      <c r="C563" s="94"/>
      <c r="D563" s="94"/>
      <c r="E563" s="94"/>
      <c r="F563" s="94"/>
      <c r="G563" s="94"/>
      <c r="H563" s="94"/>
      <c r="I563" s="95"/>
      <c r="J563" s="96"/>
    </row>
    <row r="564" spans="1:10" ht="15.75" thickBot="1" x14ac:dyDescent="0.3">
      <c r="A564" s="59"/>
      <c r="B564"/>
      <c r="C564" s="60"/>
      <c r="D564"/>
      <c r="E564" s="61"/>
      <c r="F564" s="60"/>
      <c r="G564"/>
      <c r="H564"/>
      <c r="I564"/>
      <c r="J564"/>
    </row>
    <row r="565" spans="1:10" ht="21" x14ac:dyDescent="0.25">
      <c r="A565" s="59"/>
      <c r="B565" s="250"/>
      <c r="C565" s="251"/>
      <c r="D565" s="62" t="s">
        <v>2</v>
      </c>
      <c r="E565" s="63"/>
      <c r="F565" s="158"/>
      <c r="G565" s="158"/>
      <c r="H565" s="158"/>
      <c r="I565" s="64"/>
      <c r="J565" s="64"/>
    </row>
    <row r="566" spans="1:10" ht="18.75" x14ac:dyDescent="0.3">
      <c r="A566" s="59"/>
      <c r="B566" s="255" t="s">
        <v>118</v>
      </c>
      <c r="C566" s="256"/>
      <c r="D566" s="65">
        <f>J64</f>
        <v>0</v>
      </c>
      <c r="E566" s="61"/>
      <c r="F566" s="254"/>
      <c r="G566" s="254"/>
      <c r="H566" s="254"/>
      <c r="I566" s="66"/>
      <c r="J566" s="67"/>
    </row>
    <row r="567" spans="1:10" ht="18.75" x14ac:dyDescent="0.3">
      <c r="A567" s="59"/>
      <c r="B567" s="255" t="s">
        <v>119</v>
      </c>
      <c r="C567" s="256"/>
      <c r="D567" s="65">
        <f>J150</f>
        <v>0</v>
      </c>
      <c r="E567" s="61"/>
      <c r="F567" s="254"/>
      <c r="G567" s="254"/>
      <c r="H567" s="254"/>
      <c r="I567" s="66"/>
      <c r="J567" s="67"/>
    </row>
    <row r="568" spans="1:10" ht="18.75" x14ac:dyDescent="0.3">
      <c r="A568" s="59"/>
      <c r="B568" s="255" t="str">
        <f>A151</f>
        <v>МАКСИ Милана с эластичной резинкой-сеткой  25мм</v>
      </c>
      <c r="C568" s="256"/>
      <c r="D568" s="65">
        <f>J166</f>
        <v>0</v>
      </c>
      <c r="E568" s="61"/>
      <c r="F568" s="254"/>
      <c r="G568" s="254"/>
      <c r="H568" s="254"/>
      <c r="I568" s="66"/>
      <c r="J568" s="67"/>
    </row>
    <row r="569" spans="1:10" ht="18.75" x14ac:dyDescent="0.3">
      <c r="A569" s="59"/>
      <c r="B569" s="255" t="s">
        <v>108</v>
      </c>
      <c r="C569" s="257"/>
      <c r="D569" s="65">
        <f>J196</f>
        <v>0</v>
      </c>
      <c r="E569" s="61"/>
      <c r="F569" s="254"/>
      <c r="G569" s="254"/>
      <c r="H569" s="254"/>
      <c r="I569" s="66"/>
      <c r="J569" s="67"/>
    </row>
    <row r="570" spans="1:10" ht="18.75" x14ac:dyDescent="0.3">
      <c r="A570" s="59"/>
      <c r="B570" s="255" t="s">
        <v>98</v>
      </c>
      <c r="C570" s="257"/>
      <c r="D570" s="65">
        <f>J233</f>
        <v>0</v>
      </c>
      <c r="E570" s="61"/>
      <c r="F570" s="254"/>
      <c r="G570" s="254"/>
      <c r="H570" s="254"/>
      <c r="I570" s="66"/>
      <c r="J570" s="67"/>
    </row>
    <row r="571" spans="1:10" ht="18.75" x14ac:dyDescent="0.3">
      <c r="A571" s="59"/>
      <c r="B571" s="255" t="s">
        <v>109</v>
      </c>
      <c r="C571" s="257"/>
      <c r="D571" s="65">
        <f>J263</f>
        <v>0</v>
      </c>
      <c r="E571" s="61"/>
      <c r="F571" s="254"/>
      <c r="G571" s="254"/>
      <c r="H571" s="254"/>
      <c r="I571" s="66"/>
      <c r="J571" s="67"/>
    </row>
    <row r="572" spans="1:10" ht="18.75" x14ac:dyDescent="0.3">
      <c r="A572" s="59"/>
      <c r="B572" s="255" t="s">
        <v>110</v>
      </c>
      <c r="C572" s="257"/>
      <c r="D572" s="65">
        <f>J286</f>
        <v>0</v>
      </c>
      <c r="E572" s="61"/>
      <c r="F572" s="254"/>
      <c r="G572" s="254"/>
      <c r="H572" s="254"/>
      <c r="I572" s="66"/>
      <c r="J572" s="67"/>
    </row>
    <row r="573" spans="1:10" ht="18.75" x14ac:dyDescent="0.3">
      <c r="A573" s="59"/>
      <c r="B573" s="255" t="s">
        <v>26</v>
      </c>
      <c r="C573" s="257"/>
      <c r="D573" s="65">
        <f>J313</f>
        <v>0</v>
      </c>
      <c r="E573" s="61"/>
      <c r="F573" s="254"/>
      <c r="G573" s="254"/>
      <c r="H573" s="254"/>
      <c r="I573" s="66"/>
      <c r="J573" s="67"/>
    </row>
    <row r="574" spans="1:10" ht="18.75" x14ac:dyDescent="0.3">
      <c r="A574" s="59"/>
      <c r="B574" s="261" t="s">
        <v>23</v>
      </c>
      <c r="C574" s="262"/>
      <c r="D574" s="65">
        <f>J365</f>
        <v>0</v>
      </c>
      <c r="E574" s="61"/>
      <c r="F574" s="254"/>
      <c r="G574" s="254"/>
      <c r="H574" s="254"/>
      <c r="I574" s="66"/>
      <c r="J574" s="67"/>
    </row>
    <row r="575" spans="1:10" ht="18.75" x14ac:dyDescent="0.3">
      <c r="A575" s="59"/>
      <c r="B575" s="255" t="s">
        <v>114</v>
      </c>
      <c r="C575" s="257"/>
      <c r="D575" s="65">
        <f>J425</f>
        <v>0</v>
      </c>
      <c r="E575" s="61"/>
      <c r="F575" s="254"/>
      <c r="G575" s="254"/>
      <c r="H575" s="254"/>
      <c r="I575" s="66"/>
      <c r="J575" s="67"/>
    </row>
    <row r="576" spans="1:10" ht="18.75" x14ac:dyDescent="0.3">
      <c r="A576" s="59"/>
      <c r="B576" s="255" t="s">
        <v>115</v>
      </c>
      <c r="C576" s="257"/>
      <c r="D576" s="65">
        <f>J489</f>
        <v>0</v>
      </c>
      <c r="E576" s="61"/>
      <c r="F576" s="254"/>
      <c r="G576" s="254"/>
      <c r="H576" s="254"/>
      <c r="I576" s="66"/>
      <c r="J576" s="67"/>
    </row>
    <row r="577" spans="1:10" ht="18.75" x14ac:dyDescent="0.3">
      <c r="A577" s="59"/>
      <c r="B577" s="255" t="s">
        <v>107</v>
      </c>
      <c r="C577" s="257"/>
      <c r="D577" s="65">
        <f>J512</f>
        <v>0</v>
      </c>
      <c r="E577" s="61"/>
      <c r="F577" s="254"/>
      <c r="G577" s="254"/>
      <c r="H577" s="254"/>
      <c r="I577" s="66"/>
      <c r="J577" s="67"/>
    </row>
    <row r="578" spans="1:10" ht="18.75" x14ac:dyDescent="0.3">
      <c r="A578" s="59"/>
      <c r="B578" s="255" t="s">
        <v>137</v>
      </c>
      <c r="C578" s="257"/>
      <c r="D578" s="65">
        <f>J521</f>
        <v>0</v>
      </c>
      <c r="E578" s="61"/>
      <c r="F578" s="254"/>
      <c r="G578" s="254"/>
      <c r="H578" s="254"/>
      <c r="I578" s="66"/>
      <c r="J578" s="67"/>
    </row>
    <row r="579" spans="1:10" ht="18.75" x14ac:dyDescent="0.3">
      <c r="A579" s="59"/>
      <c r="B579" s="255" t="s">
        <v>24</v>
      </c>
      <c r="C579" s="257"/>
      <c r="D579" s="65">
        <f>J560</f>
        <v>0</v>
      </c>
      <c r="E579" s="61"/>
      <c r="F579" s="254"/>
      <c r="G579" s="254"/>
      <c r="H579" s="254"/>
      <c r="I579" s="66"/>
      <c r="J579" s="67"/>
    </row>
    <row r="580" spans="1:10" ht="19.5" thickBot="1" x14ac:dyDescent="0.35">
      <c r="A580" s="59"/>
      <c r="B580" s="258" t="s">
        <v>25</v>
      </c>
      <c r="C580" s="259"/>
      <c r="D580" s="68">
        <f>SUM(D566:D579)</f>
        <v>0</v>
      </c>
      <c r="E580" s="61"/>
      <c r="F580" s="260"/>
      <c r="G580" s="260"/>
      <c r="H580" s="260"/>
      <c r="I580" s="69"/>
      <c r="J580" s="70"/>
    </row>
    <row r="581" spans="1:10" x14ac:dyDescent="0.25">
      <c r="A581" s="59"/>
      <c r="B581"/>
      <c r="C581" s="60"/>
      <c r="D581"/>
      <c r="E581" s="61"/>
      <c r="F581" s="60"/>
      <c r="G581"/>
      <c r="H581"/>
      <c r="I581"/>
      <c r="J581"/>
    </row>
    <row r="582" spans="1:10" x14ac:dyDescent="0.25">
      <c r="A582" s="59"/>
      <c r="B582"/>
      <c r="C582" s="60"/>
      <c r="D582"/>
      <c r="E582" s="61"/>
      <c r="F582" s="60"/>
      <c r="G582"/>
      <c r="H582"/>
      <c r="I582"/>
      <c r="J582"/>
    </row>
    <row r="583" spans="1:10" x14ac:dyDescent="0.25">
      <c r="A583" s="59"/>
      <c r="B583"/>
      <c r="C583" s="60"/>
      <c r="D583"/>
      <c r="E583" s="61"/>
      <c r="F583" s="60"/>
      <c r="G583"/>
      <c r="H583"/>
      <c r="I583"/>
      <c r="J583"/>
    </row>
    <row r="584" spans="1:10" x14ac:dyDescent="0.25">
      <c r="A584" s="59"/>
      <c r="B584"/>
      <c r="C584" s="60"/>
      <c r="D584"/>
      <c r="E584" s="61"/>
      <c r="F584" s="60"/>
      <c r="G584"/>
      <c r="H584"/>
      <c r="I584"/>
      <c r="J584"/>
    </row>
    <row r="585" spans="1:10" x14ac:dyDescent="0.25">
      <c r="A585" s="59"/>
      <c r="B585"/>
      <c r="C585" s="60"/>
      <c r="D585"/>
      <c r="E585" s="61"/>
      <c r="F585" s="60"/>
      <c r="G585"/>
      <c r="H585"/>
      <c r="I585"/>
      <c r="J585"/>
    </row>
    <row r="586" spans="1:10" x14ac:dyDescent="0.25">
      <c r="A586" s="59"/>
      <c r="B586"/>
      <c r="C586" s="60"/>
      <c r="D586"/>
      <c r="E586" s="61"/>
      <c r="F586" s="60"/>
      <c r="G586"/>
      <c r="H586"/>
      <c r="I586"/>
      <c r="J586"/>
    </row>
    <row r="587" spans="1:10" x14ac:dyDescent="0.25">
      <c r="A587" s="59"/>
      <c r="B587"/>
      <c r="C587" s="60"/>
      <c r="D587"/>
      <c r="E587" s="61"/>
      <c r="F587" s="60"/>
      <c r="G587"/>
      <c r="H587"/>
      <c r="I587"/>
      <c r="J587"/>
    </row>
    <row r="588" spans="1:10" x14ac:dyDescent="0.25">
      <c r="A588" s="59"/>
      <c r="B588"/>
      <c r="C588" s="60"/>
      <c r="D588"/>
      <c r="E588" s="61"/>
      <c r="F588" s="60"/>
      <c r="G588"/>
      <c r="H588"/>
      <c r="I588"/>
      <c r="J588"/>
    </row>
    <row r="589" spans="1:10" x14ac:dyDescent="0.25">
      <c r="A589" s="59"/>
      <c r="B589"/>
      <c r="C589" s="60"/>
      <c r="D589"/>
      <c r="E589" s="61"/>
      <c r="F589" s="60"/>
      <c r="G589"/>
      <c r="H589"/>
      <c r="I589"/>
      <c r="J589"/>
    </row>
    <row r="590" spans="1:10" x14ac:dyDescent="0.25">
      <c r="A590" s="59"/>
      <c r="B590"/>
      <c r="C590" s="60"/>
      <c r="D590"/>
      <c r="E590" s="61"/>
      <c r="F590" s="60"/>
      <c r="G590"/>
      <c r="H590"/>
      <c r="I590"/>
      <c r="J590"/>
    </row>
    <row r="591" spans="1:10" x14ac:dyDescent="0.25">
      <c r="A591" s="59"/>
      <c r="B591"/>
      <c r="C591" s="60"/>
      <c r="D591"/>
      <c r="E591" s="61"/>
      <c r="F591" s="60"/>
      <c r="G591"/>
      <c r="H591"/>
      <c r="I591"/>
      <c r="J591"/>
    </row>
    <row r="592" spans="1:10" x14ac:dyDescent="0.25">
      <c r="A592" s="59"/>
      <c r="B592"/>
      <c r="C592" s="60"/>
      <c r="D592"/>
      <c r="E592" s="61"/>
      <c r="F592" s="60"/>
      <c r="G592"/>
      <c r="H592"/>
      <c r="I592"/>
      <c r="J592"/>
    </row>
    <row r="593" spans="1:10" x14ac:dyDescent="0.25">
      <c r="A593" s="59"/>
      <c r="B593"/>
      <c r="C593" s="60"/>
      <c r="D593"/>
      <c r="E593" s="61"/>
      <c r="F593" s="60"/>
      <c r="G593"/>
      <c r="H593"/>
      <c r="I593"/>
      <c r="J593"/>
    </row>
    <row r="594" spans="1:10" x14ac:dyDescent="0.25">
      <c r="A594" s="59"/>
      <c r="B594"/>
      <c r="C594" s="60"/>
      <c r="D594"/>
      <c r="E594" s="61"/>
      <c r="F594" s="60"/>
      <c r="G594"/>
      <c r="H594"/>
      <c r="I594"/>
      <c r="J594"/>
    </row>
    <row r="595" spans="1:10" x14ac:dyDescent="0.25">
      <c r="A595" s="59"/>
      <c r="B595"/>
      <c r="C595" s="60"/>
      <c r="D595"/>
      <c r="E595" s="61"/>
      <c r="F595" s="60"/>
      <c r="G595"/>
      <c r="H595"/>
      <c r="I595"/>
      <c r="J595"/>
    </row>
    <row r="596" spans="1:10" x14ac:dyDescent="0.25">
      <c r="A596" s="59"/>
      <c r="B596"/>
      <c r="C596" s="60"/>
      <c r="D596"/>
      <c r="E596" s="61"/>
      <c r="F596" s="60"/>
      <c r="G596"/>
      <c r="H596"/>
      <c r="I596"/>
      <c r="J596"/>
    </row>
    <row r="597" spans="1:10" x14ac:dyDescent="0.25">
      <c r="A597" s="59"/>
      <c r="B597"/>
      <c r="C597" s="60"/>
      <c r="D597"/>
      <c r="E597" s="61"/>
      <c r="F597" s="60"/>
      <c r="G597"/>
      <c r="H597"/>
      <c r="I597"/>
      <c r="J597"/>
    </row>
    <row r="598" spans="1:10" x14ac:dyDescent="0.25">
      <c r="A598" s="59"/>
      <c r="B598"/>
      <c r="C598" s="60"/>
      <c r="D598"/>
      <c r="E598" s="61"/>
      <c r="F598" s="60"/>
      <c r="G598"/>
      <c r="H598"/>
      <c r="I598"/>
      <c r="J598"/>
    </row>
    <row r="599" spans="1:10" x14ac:dyDescent="0.25">
      <c r="A599" s="59"/>
      <c r="B599"/>
      <c r="C599" s="60"/>
      <c r="D599"/>
      <c r="E599" s="61"/>
      <c r="F599" s="60"/>
      <c r="G599"/>
      <c r="H599"/>
      <c r="I599"/>
      <c r="J599"/>
    </row>
    <row r="600" spans="1:10" x14ac:dyDescent="0.25">
      <c r="A600" s="59"/>
      <c r="B600"/>
      <c r="C600" s="60"/>
      <c r="D600"/>
      <c r="E600" s="61"/>
      <c r="F600" s="60"/>
      <c r="G600"/>
      <c r="H600"/>
      <c r="I600"/>
      <c r="J600"/>
    </row>
    <row r="601" spans="1:10" x14ac:dyDescent="0.25">
      <c r="A601" s="59"/>
      <c r="B601"/>
      <c r="C601" s="60"/>
      <c r="D601"/>
      <c r="E601" s="61"/>
      <c r="F601" s="60"/>
      <c r="G601"/>
      <c r="H601"/>
      <c r="I601"/>
      <c r="J601"/>
    </row>
    <row r="602" spans="1:10" x14ac:dyDescent="0.25">
      <c r="A602" s="59"/>
      <c r="B602"/>
      <c r="C602" s="60"/>
      <c r="D602"/>
      <c r="E602" s="61"/>
      <c r="F602" s="60"/>
      <c r="G602"/>
      <c r="H602"/>
      <c r="I602"/>
      <c r="J602"/>
    </row>
    <row r="603" spans="1:10" x14ac:dyDescent="0.25">
      <c r="A603" s="59"/>
      <c r="B603"/>
      <c r="C603" s="60"/>
      <c r="D603"/>
      <c r="E603" s="61"/>
      <c r="F603" s="60"/>
      <c r="G603"/>
      <c r="H603"/>
      <c r="I603"/>
      <c r="J603"/>
    </row>
    <row r="604" spans="1:10" x14ac:dyDescent="0.25">
      <c r="A604" s="59"/>
      <c r="B604"/>
      <c r="C604" s="60"/>
      <c r="D604"/>
      <c r="E604" s="61"/>
      <c r="F604" s="60"/>
      <c r="G604"/>
      <c r="H604"/>
      <c r="I604"/>
      <c r="J604"/>
    </row>
    <row r="605" spans="1:10" x14ac:dyDescent="0.25">
      <c r="A605" s="59"/>
      <c r="B605"/>
      <c r="C605" s="60"/>
      <c r="D605"/>
      <c r="E605" s="61"/>
      <c r="F605" s="60"/>
      <c r="G605"/>
      <c r="H605"/>
      <c r="I605"/>
      <c r="J605"/>
    </row>
    <row r="606" spans="1:10" x14ac:dyDescent="0.25">
      <c r="A606" s="59"/>
      <c r="B606"/>
      <c r="C606" s="60"/>
      <c r="D606"/>
      <c r="E606" s="61"/>
      <c r="F606" s="60"/>
      <c r="G606"/>
      <c r="H606"/>
      <c r="I606"/>
      <c r="J606"/>
    </row>
    <row r="607" spans="1:10" x14ac:dyDescent="0.25">
      <c r="A607" s="59"/>
      <c r="B607"/>
      <c r="C607" s="60"/>
      <c r="D607"/>
      <c r="E607" s="61"/>
      <c r="F607" s="60"/>
      <c r="G607"/>
      <c r="H607"/>
      <c r="I607"/>
      <c r="J607"/>
    </row>
    <row r="608" spans="1:10" x14ac:dyDescent="0.25">
      <c r="A608" s="59"/>
      <c r="B608"/>
      <c r="C608" s="60"/>
      <c r="D608"/>
      <c r="E608" s="61"/>
      <c r="F608" s="60"/>
      <c r="G608"/>
      <c r="H608"/>
      <c r="I608"/>
      <c r="J608"/>
    </row>
    <row r="609" spans="1:10" x14ac:dyDescent="0.25">
      <c r="A609" s="59"/>
      <c r="B609"/>
      <c r="C609" s="60"/>
      <c r="D609"/>
      <c r="E609" s="61"/>
      <c r="F609" s="60"/>
      <c r="G609"/>
      <c r="H609"/>
      <c r="I609"/>
      <c r="J609"/>
    </row>
    <row r="610" spans="1:10" x14ac:dyDescent="0.25">
      <c r="A610" s="59"/>
      <c r="B610"/>
      <c r="C610" s="60"/>
      <c r="D610"/>
      <c r="E610" s="61"/>
      <c r="F610" s="60"/>
      <c r="G610"/>
      <c r="H610"/>
      <c r="I610"/>
      <c r="J610"/>
    </row>
    <row r="611" spans="1:10" x14ac:dyDescent="0.25">
      <c r="A611" s="59"/>
      <c r="B611"/>
      <c r="C611" s="60"/>
      <c r="D611"/>
      <c r="E611" s="61"/>
      <c r="F611" s="60"/>
      <c r="G611"/>
      <c r="H611"/>
      <c r="I611"/>
      <c r="J611"/>
    </row>
    <row r="612" spans="1:10" x14ac:dyDescent="0.25">
      <c r="A612" s="59"/>
      <c r="B612"/>
      <c r="C612" s="60"/>
      <c r="D612"/>
      <c r="E612" s="61"/>
      <c r="F612" s="60"/>
      <c r="G612"/>
      <c r="H612"/>
      <c r="I612"/>
      <c r="J612"/>
    </row>
    <row r="613" spans="1:10" x14ac:dyDescent="0.25">
      <c r="A613" s="59"/>
      <c r="B613"/>
      <c r="C613" s="60"/>
      <c r="D613"/>
      <c r="E613" s="61"/>
      <c r="F613" s="60"/>
      <c r="G613"/>
      <c r="H613"/>
      <c r="I613"/>
      <c r="J613"/>
    </row>
    <row r="614" spans="1:10" x14ac:dyDescent="0.25">
      <c r="A614" s="59"/>
      <c r="B614"/>
      <c r="C614" s="60"/>
      <c r="D614"/>
      <c r="E614" s="61"/>
      <c r="F614" s="60"/>
      <c r="G614"/>
      <c r="H614"/>
      <c r="I614"/>
      <c r="J614"/>
    </row>
    <row r="615" spans="1:10" x14ac:dyDescent="0.25">
      <c r="A615" s="59"/>
      <c r="B615"/>
      <c r="C615" s="60"/>
      <c r="D615"/>
      <c r="E615" s="61"/>
      <c r="F615" s="60"/>
      <c r="G615"/>
      <c r="H615"/>
      <c r="I615"/>
      <c r="J615"/>
    </row>
    <row r="616" spans="1:10" x14ac:dyDescent="0.25">
      <c r="A616" s="59"/>
      <c r="B616"/>
      <c r="C616" s="60"/>
      <c r="D616"/>
      <c r="E616" s="61"/>
      <c r="F616" s="60"/>
      <c r="G616"/>
      <c r="H616"/>
      <c r="I616"/>
      <c r="J616"/>
    </row>
    <row r="617" spans="1:10" x14ac:dyDescent="0.25">
      <c r="A617" s="59"/>
      <c r="B617"/>
      <c r="C617" s="60"/>
      <c r="D617"/>
      <c r="E617" s="61"/>
      <c r="F617" s="60"/>
      <c r="G617"/>
      <c r="H617"/>
      <c r="I617"/>
      <c r="J617"/>
    </row>
    <row r="618" spans="1:10" x14ac:dyDescent="0.25">
      <c r="A618" s="59"/>
      <c r="B618"/>
      <c r="C618" s="60"/>
      <c r="D618"/>
      <c r="E618" s="61"/>
      <c r="F618" s="60"/>
      <c r="G618"/>
      <c r="H618"/>
      <c r="I618"/>
      <c r="J618"/>
    </row>
    <row r="619" spans="1:10" x14ac:dyDescent="0.25">
      <c r="A619" s="59"/>
      <c r="B619"/>
      <c r="C619" s="60"/>
      <c r="D619"/>
      <c r="E619" s="61"/>
      <c r="F619" s="60"/>
      <c r="G619"/>
      <c r="H619"/>
      <c r="I619"/>
      <c r="J619"/>
    </row>
    <row r="620" spans="1:10" x14ac:dyDescent="0.25">
      <c r="A620" s="59"/>
      <c r="B620"/>
      <c r="C620" s="60"/>
      <c r="D620"/>
      <c r="E620" s="61"/>
      <c r="F620" s="60"/>
      <c r="G620"/>
      <c r="H620"/>
      <c r="I620"/>
      <c r="J620"/>
    </row>
    <row r="621" spans="1:10" x14ac:dyDescent="0.25">
      <c r="A621" s="59"/>
      <c r="B621"/>
      <c r="C621" s="60"/>
      <c r="D621"/>
      <c r="E621" s="61"/>
      <c r="F621" s="60"/>
      <c r="G621"/>
      <c r="H621"/>
      <c r="I621"/>
      <c r="J621"/>
    </row>
    <row r="622" spans="1:10" x14ac:dyDescent="0.25">
      <c r="A622" s="59"/>
      <c r="B622"/>
      <c r="C622" s="60"/>
      <c r="D622"/>
      <c r="E622" s="61"/>
      <c r="F622" s="60"/>
      <c r="G622"/>
      <c r="H622"/>
      <c r="I622"/>
      <c r="J622"/>
    </row>
    <row r="623" spans="1:10" x14ac:dyDescent="0.25">
      <c r="A623" s="59"/>
      <c r="B623"/>
      <c r="C623" s="60"/>
      <c r="D623"/>
      <c r="E623" s="61"/>
      <c r="F623" s="60"/>
      <c r="G623"/>
      <c r="H623"/>
      <c r="I623"/>
      <c r="J623"/>
    </row>
    <row r="624" spans="1:10" x14ac:dyDescent="0.25">
      <c r="A624" s="59"/>
      <c r="B624"/>
      <c r="C624" s="60"/>
      <c r="D624"/>
      <c r="E624" s="61"/>
      <c r="F624" s="60"/>
      <c r="G624"/>
      <c r="H624"/>
      <c r="I624"/>
      <c r="J624"/>
    </row>
    <row r="625" spans="1:10" x14ac:dyDescent="0.25">
      <c r="A625" s="59"/>
      <c r="B625"/>
      <c r="C625" s="60"/>
      <c r="D625"/>
      <c r="E625" s="61"/>
      <c r="F625" s="60"/>
      <c r="G625"/>
      <c r="H625"/>
      <c r="I625"/>
      <c r="J625"/>
    </row>
    <row r="626" spans="1:10" x14ac:dyDescent="0.25">
      <c r="A626" s="59"/>
      <c r="B626"/>
      <c r="C626" s="60"/>
      <c r="D626"/>
      <c r="E626" s="61"/>
      <c r="F626" s="60"/>
      <c r="G626"/>
      <c r="H626"/>
      <c r="I626"/>
      <c r="J626"/>
    </row>
    <row r="627" spans="1:10" x14ac:dyDescent="0.25">
      <c r="A627" s="59"/>
      <c r="B627"/>
      <c r="C627" s="60"/>
      <c r="D627"/>
      <c r="E627" s="61"/>
      <c r="F627" s="60"/>
      <c r="G627"/>
      <c r="H627"/>
      <c r="I627"/>
      <c r="J627"/>
    </row>
    <row r="628" spans="1:10" x14ac:dyDescent="0.25">
      <c r="A628" s="59"/>
      <c r="B628"/>
      <c r="C628" s="60"/>
      <c r="D628"/>
      <c r="E628" s="61"/>
      <c r="F628" s="60"/>
      <c r="G628"/>
      <c r="H628"/>
      <c r="I628"/>
      <c r="J628"/>
    </row>
    <row r="629" spans="1:10" x14ac:dyDescent="0.25">
      <c r="A629" s="59"/>
      <c r="B629"/>
      <c r="C629" s="60"/>
      <c r="D629"/>
      <c r="E629" s="61"/>
      <c r="F629" s="60"/>
      <c r="G629"/>
      <c r="H629"/>
      <c r="I629"/>
      <c r="J629"/>
    </row>
    <row r="630" spans="1:10" x14ac:dyDescent="0.25">
      <c r="A630" s="59"/>
      <c r="B630"/>
      <c r="C630" s="60"/>
      <c r="D630"/>
      <c r="E630" s="61"/>
      <c r="F630" s="60"/>
      <c r="G630"/>
      <c r="H630"/>
      <c r="I630"/>
      <c r="J630"/>
    </row>
    <row r="631" spans="1:10" x14ac:dyDescent="0.25">
      <c r="A631" s="59"/>
      <c r="B631"/>
      <c r="C631" s="60"/>
      <c r="D631"/>
      <c r="E631" s="61"/>
      <c r="F631" s="60"/>
      <c r="G631"/>
      <c r="H631"/>
      <c r="I631"/>
      <c r="J631"/>
    </row>
    <row r="632" spans="1:10" x14ac:dyDescent="0.25">
      <c r="A632" s="59"/>
      <c r="B632"/>
      <c r="C632" s="60"/>
      <c r="D632"/>
      <c r="E632" s="61"/>
      <c r="F632" s="60"/>
      <c r="G632"/>
      <c r="H632"/>
      <c r="I632"/>
      <c r="J632"/>
    </row>
    <row r="633" spans="1:10" x14ac:dyDescent="0.25">
      <c r="A633" s="59"/>
      <c r="B633"/>
      <c r="C633" s="60"/>
      <c r="D633"/>
      <c r="E633" s="61"/>
      <c r="F633" s="60"/>
      <c r="G633"/>
      <c r="H633"/>
      <c r="I633"/>
      <c r="J633"/>
    </row>
    <row r="634" spans="1:10" x14ac:dyDescent="0.25">
      <c r="A634" s="59"/>
      <c r="B634"/>
      <c r="C634" s="60"/>
      <c r="D634"/>
      <c r="E634" s="61"/>
      <c r="F634" s="60"/>
      <c r="G634"/>
      <c r="H634"/>
      <c r="I634"/>
      <c r="J634"/>
    </row>
    <row r="635" spans="1:10" x14ac:dyDescent="0.25">
      <c r="A635" s="59"/>
      <c r="B635"/>
      <c r="C635" s="60"/>
      <c r="D635"/>
      <c r="E635" s="61"/>
      <c r="F635" s="60"/>
      <c r="G635"/>
      <c r="H635"/>
      <c r="I635"/>
      <c r="J635"/>
    </row>
    <row r="636" spans="1:10" x14ac:dyDescent="0.25">
      <c r="A636" s="59"/>
      <c r="B636"/>
      <c r="C636" s="60"/>
      <c r="D636"/>
      <c r="E636" s="61"/>
      <c r="F636" s="60"/>
      <c r="G636"/>
      <c r="H636"/>
      <c r="I636"/>
      <c r="J636"/>
    </row>
    <row r="637" spans="1:10" x14ac:dyDescent="0.25">
      <c r="A637" s="59"/>
      <c r="B637"/>
      <c r="C637" s="60"/>
      <c r="D637"/>
      <c r="E637" s="61"/>
      <c r="F637" s="60"/>
      <c r="G637"/>
      <c r="H637"/>
      <c r="I637"/>
      <c r="J637"/>
    </row>
    <row r="638" spans="1:10" x14ac:dyDescent="0.25">
      <c r="A638" s="59"/>
      <c r="B638"/>
      <c r="C638" s="60"/>
      <c r="D638"/>
      <c r="E638" s="61"/>
      <c r="F638" s="60"/>
      <c r="G638"/>
      <c r="H638"/>
      <c r="I638"/>
      <c r="J638"/>
    </row>
    <row r="639" spans="1:10" x14ac:dyDescent="0.25">
      <c r="A639" s="59"/>
      <c r="B639"/>
      <c r="C639" s="60"/>
      <c r="D639"/>
      <c r="E639" s="61"/>
      <c r="F639" s="60"/>
      <c r="G639"/>
      <c r="H639"/>
      <c r="I639"/>
      <c r="J639"/>
    </row>
    <row r="640" spans="1:10" x14ac:dyDescent="0.25">
      <c r="A640" s="59"/>
      <c r="B640"/>
      <c r="C640" s="60"/>
      <c r="D640"/>
      <c r="E640" s="61"/>
      <c r="F640" s="60"/>
      <c r="G640"/>
      <c r="H640"/>
      <c r="I640"/>
      <c r="J640"/>
    </row>
    <row r="641" spans="1:10" x14ac:dyDescent="0.25">
      <c r="A641" s="59"/>
      <c r="B641"/>
      <c r="C641" s="60"/>
      <c r="D641"/>
      <c r="E641" s="61"/>
      <c r="F641" s="60"/>
      <c r="G641"/>
      <c r="H641"/>
      <c r="I641"/>
      <c r="J641"/>
    </row>
    <row r="642" spans="1:10" x14ac:dyDescent="0.25">
      <c r="A642" s="59"/>
      <c r="B642"/>
      <c r="C642" s="60"/>
      <c r="D642"/>
      <c r="E642" s="61"/>
      <c r="F642" s="60"/>
      <c r="G642"/>
      <c r="H642"/>
      <c r="I642"/>
      <c r="J642"/>
    </row>
    <row r="643" spans="1:10" x14ac:dyDescent="0.25">
      <c r="A643" s="59"/>
      <c r="B643"/>
      <c r="C643" s="60"/>
      <c r="D643"/>
      <c r="E643" s="61"/>
      <c r="F643" s="60"/>
      <c r="G643"/>
      <c r="H643"/>
      <c r="I643"/>
      <c r="J643"/>
    </row>
    <row r="644" spans="1:10" x14ac:dyDescent="0.25">
      <c r="A644" s="59"/>
      <c r="B644"/>
      <c r="C644" s="60"/>
      <c r="D644"/>
      <c r="E644" s="61"/>
      <c r="F644" s="60"/>
      <c r="G644"/>
      <c r="H644"/>
      <c r="I644"/>
      <c r="J644"/>
    </row>
    <row r="645" spans="1:10" x14ac:dyDescent="0.25">
      <c r="A645" s="59"/>
      <c r="B645"/>
      <c r="C645" s="60"/>
      <c r="D645"/>
      <c r="E645" s="61"/>
      <c r="F645" s="60"/>
      <c r="G645"/>
      <c r="H645"/>
      <c r="I645"/>
      <c r="J645"/>
    </row>
    <row r="646" spans="1:10" x14ac:dyDescent="0.25">
      <c r="A646" s="59"/>
      <c r="B646"/>
      <c r="C646" s="60"/>
      <c r="D646"/>
      <c r="E646" s="61"/>
      <c r="F646" s="60"/>
      <c r="G646"/>
      <c r="H646"/>
      <c r="I646"/>
      <c r="J646"/>
    </row>
    <row r="647" spans="1:10" x14ac:dyDescent="0.25">
      <c r="A647" s="59"/>
      <c r="B647"/>
      <c r="C647" s="60"/>
      <c r="D647"/>
      <c r="E647" s="61"/>
      <c r="F647" s="60"/>
      <c r="G647"/>
      <c r="H647"/>
      <c r="I647"/>
      <c r="J647"/>
    </row>
    <row r="648" spans="1:10" x14ac:dyDescent="0.25">
      <c r="A648" s="59"/>
      <c r="B648"/>
      <c r="C648" s="60"/>
      <c r="D648"/>
      <c r="E648" s="61"/>
      <c r="F648" s="60"/>
      <c r="G648"/>
      <c r="H648"/>
      <c r="I648"/>
      <c r="J648"/>
    </row>
    <row r="649" spans="1:10" x14ac:dyDescent="0.25">
      <c r="A649" s="59"/>
      <c r="B649"/>
      <c r="C649" s="60"/>
      <c r="D649"/>
      <c r="E649" s="61"/>
      <c r="F649" s="60"/>
      <c r="G649"/>
      <c r="H649"/>
      <c r="I649"/>
      <c r="J649"/>
    </row>
    <row r="650" spans="1:10" x14ac:dyDescent="0.25">
      <c r="A650" s="59"/>
      <c r="B650"/>
      <c r="C650" s="60"/>
      <c r="D650"/>
      <c r="E650" s="61"/>
      <c r="F650" s="60"/>
      <c r="G650"/>
      <c r="H650"/>
      <c r="I650"/>
      <c r="J650"/>
    </row>
    <row r="651" spans="1:10" x14ac:dyDescent="0.25">
      <c r="A651" s="59"/>
      <c r="B651"/>
      <c r="C651" s="60"/>
      <c r="D651"/>
      <c r="E651" s="61"/>
      <c r="F651" s="60"/>
      <c r="G651"/>
      <c r="H651"/>
      <c r="I651"/>
      <c r="J651"/>
    </row>
    <row r="652" spans="1:10" x14ac:dyDescent="0.25">
      <c r="A652" s="59"/>
      <c r="B652"/>
      <c r="C652" s="60"/>
      <c r="D652"/>
      <c r="E652" s="61"/>
      <c r="F652" s="60"/>
      <c r="G652"/>
      <c r="H652"/>
      <c r="I652"/>
      <c r="J652"/>
    </row>
    <row r="653" spans="1:10" x14ac:dyDescent="0.25">
      <c r="A653" s="59"/>
      <c r="B653"/>
      <c r="C653" s="60"/>
      <c r="D653"/>
      <c r="E653" s="61"/>
      <c r="F653" s="60"/>
      <c r="G653"/>
      <c r="H653"/>
      <c r="I653"/>
      <c r="J653"/>
    </row>
    <row r="654" spans="1:10" x14ac:dyDescent="0.25">
      <c r="A654" s="59"/>
      <c r="B654"/>
      <c r="C654" s="60"/>
      <c r="D654"/>
      <c r="E654" s="61"/>
      <c r="F654" s="60"/>
      <c r="G654"/>
      <c r="H654"/>
      <c r="I654"/>
      <c r="J654"/>
    </row>
    <row r="655" spans="1:10" x14ac:dyDescent="0.25">
      <c r="A655" s="59"/>
      <c r="B655"/>
      <c r="C655" s="60"/>
      <c r="D655"/>
      <c r="E655" s="61"/>
      <c r="F655" s="60"/>
      <c r="G655"/>
      <c r="H655"/>
      <c r="I655"/>
      <c r="J655"/>
    </row>
    <row r="656" spans="1:10" x14ac:dyDescent="0.25">
      <c r="A656" s="59"/>
      <c r="B656"/>
      <c r="C656" s="60"/>
      <c r="D656"/>
      <c r="E656" s="61"/>
      <c r="F656" s="60"/>
      <c r="G656"/>
      <c r="H656"/>
      <c r="I656"/>
      <c r="J656"/>
    </row>
    <row r="657" spans="1:10" x14ac:dyDescent="0.25">
      <c r="A657" s="59"/>
      <c r="B657"/>
      <c r="C657" s="60"/>
      <c r="D657"/>
      <c r="E657" s="61"/>
      <c r="F657" s="60"/>
      <c r="G657"/>
      <c r="H657"/>
      <c r="I657"/>
      <c r="J657"/>
    </row>
    <row r="658" spans="1:10" x14ac:dyDescent="0.25">
      <c r="A658" s="59"/>
      <c r="B658"/>
      <c r="C658" s="60"/>
      <c r="D658"/>
      <c r="E658" s="61"/>
      <c r="F658" s="60"/>
      <c r="G658"/>
      <c r="H658"/>
      <c r="I658"/>
      <c r="J658"/>
    </row>
    <row r="659" spans="1:10" x14ac:dyDescent="0.25">
      <c r="A659" s="59"/>
      <c r="B659"/>
      <c r="C659" s="60"/>
      <c r="D659"/>
      <c r="E659" s="61"/>
      <c r="F659" s="60"/>
      <c r="G659"/>
      <c r="H659"/>
      <c r="I659"/>
      <c r="J659"/>
    </row>
    <row r="660" spans="1:10" x14ac:dyDescent="0.25">
      <c r="A660" s="59"/>
      <c r="B660"/>
      <c r="C660" s="60"/>
      <c r="D660"/>
      <c r="E660" s="61"/>
      <c r="F660" s="60"/>
      <c r="G660"/>
      <c r="H660"/>
      <c r="I660"/>
      <c r="J660"/>
    </row>
    <row r="661" spans="1:10" x14ac:dyDescent="0.25">
      <c r="A661" s="59"/>
      <c r="B661"/>
      <c r="C661" s="60"/>
      <c r="D661"/>
      <c r="E661" s="61"/>
      <c r="F661" s="60"/>
      <c r="G661"/>
      <c r="H661"/>
      <c r="I661"/>
      <c r="J661"/>
    </row>
    <row r="662" spans="1:10" x14ac:dyDescent="0.25">
      <c r="A662" s="59"/>
      <c r="B662"/>
      <c r="C662" s="60"/>
      <c r="D662"/>
      <c r="E662" s="61"/>
      <c r="F662" s="60"/>
      <c r="G662"/>
      <c r="H662"/>
      <c r="I662"/>
      <c r="J662"/>
    </row>
    <row r="663" spans="1:10" x14ac:dyDescent="0.25">
      <c r="A663" s="59"/>
      <c r="B663"/>
      <c r="C663" s="60"/>
      <c r="D663"/>
      <c r="E663" s="61"/>
      <c r="F663" s="60"/>
      <c r="G663"/>
      <c r="H663"/>
      <c r="I663"/>
      <c r="J663"/>
    </row>
    <row r="664" spans="1:10" x14ac:dyDescent="0.25">
      <c r="A664" s="59"/>
      <c r="B664"/>
      <c r="C664" s="60"/>
      <c r="D664"/>
      <c r="E664" s="61"/>
      <c r="F664" s="60"/>
      <c r="G664"/>
      <c r="H664"/>
      <c r="I664"/>
      <c r="J664"/>
    </row>
    <row r="665" spans="1:10" x14ac:dyDescent="0.25">
      <c r="A665" s="59"/>
      <c r="B665"/>
      <c r="C665" s="60"/>
      <c r="D665"/>
      <c r="E665" s="61"/>
      <c r="F665" s="60"/>
      <c r="G665"/>
      <c r="H665"/>
      <c r="I665"/>
      <c r="J665"/>
    </row>
    <row r="666" spans="1:10" x14ac:dyDescent="0.25">
      <c r="A666" s="59"/>
      <c r="B666"/>
      <c r="C666" s="60"/>
      <c r="D666"/>
      <c r="E666" s="61"/>
      <c r="F666" s="60"/>
      <c r="G666"/>
      <c r="H666"/>
      <c r="I666"/>
      <c r="J666"/>
    </row>
    <row r="667" spans="1:10" x14ac:dyDescent="0.25">
      <c r="A667" s="59"/>
      <c r="B667"/>
      <c r="C667" s="60"/>
      <c r="D667"/>
      <c r="E667" s="61"/>
      <c r="F667" s="60"/>
      <c r="G667"/>
      <c r="H667"/>
      <c r="I667"/>
      <c r="J667"/>
    </row>
    <row r="668" spans="1:10" x14ac:dyDescent="0.25">
      <c r="A668" s="59"/>
      <c r="B668"/>
      <c r="C668" s="60"/>
      <c r="D668"/>
      <c r="E668" s="61"/>
      <c r="F668" s="60"/>
      <c r="G668"/>
      <c r="H668"/>
      <c r="I668"/>
      <c r="J668"/>
    </row>
    <row r="669" spans="1:10" x14ac:dyDescent="0.25">
      <c r="A669" s="59"/>
      <c r="B669"/>
      <c r="C669" s="60"/>
      <c r="D669"/>
      <c r="E669" s="61"/>
      <c r="F669" s="60"/>
      <c r="G669"/>
      <c r="H669"/>
      <c r="I669"/>
      <c r="J669"/>
    </row>
    <row r="670" spans="1:10" x14ac:dyDescent="0.25">
      <c r="A670" s="59"/>
      <c r="B670"/>
      <c r="C670" s="60"/>
      <c r="D670"/>
      <c r="E670" s="61"/>
      <c r="F670" s="60"/>
      <c r="G670"/>
      <c r="H670"/>
      <c r="I670"/>
      <c r="J670"/>
    </row>
    <row r="671" spans="1:10" x14ac:dyDescent="0.25">
      <c r="A671" s="59"/>
      <c r="B671"/>
      <c r="C671" s="60"/>
      <c r="D671"/>
      <c r="E671" s="61"/>
      <c r="F671" s="60"/>
      <c r="G671"/>
      <c r="H671"/>
      <c r="I671"/>
      <c r="J671"/>
    </row>
    <row r="672" spans="1:10" x14ac:dyDescent="0.25">
      <c r="A672" s="59"/>
      <c r="B672"/>
      <c r="C672" s="60"/>
      <c r="D672"/>
      <c r="E672" s="61"/>
      <c r="F672" s="60"/>
      <c r="G672"/>
      <c r="H672"/>
      <c r="I672"/>
      <c r="J672"/>
    </row>
    <row r="673" spans="1:10" x14ac:dyDescent="0.25">
      <c r="A673" s="59"/>
      <c r="B673"/>
      <c r="C673" s="60"/>
      <c r="D673"/>
      <c r="E673" s="61"/>
      <c r="F673" s="60"/>
      <c r="G673"/>
      <c r="H673"/>
      <c r="I673"/>
      <c r="J673"/>
    </row>
    <row r="674" spans="1:10" x14ac:dyDescent="0.25">
      <c r="A674" s="59"/>
      <c r="B674"/>
      <c r="C674" s="60"/>
      <c r="D674"/>
      <c r="E674" s="61"/>
      <c r="F674" s="60"/>
      <c r="G674"/>
      <c r="H674"/>
      <c r="I674"/>
      <c r="J674"/>
    </row>
    <row r="675" spans="1:10" x14ac:dyDescent="0.25">
      <c r="A675" s="59"/>
      <c r="B675"/>
      <c r="C675" s="60"/>
      <c r="D675"/>
      <c r="E675" s="61"/>
      <c r="F675" s="60"/>
      <c r="G675"/>
      <c r="H675"/>
      <c r="I675"/>
      <c r="J675"/>
    </row>
    <row r="676" spans="1:10" x14ac:dyDescent="0.25">
      <c r="A676" s="59"/>
      <c r="B676"/>
      <c r="C676" s="60"/>
      <c r="D676"/>
      <c r="E676" s="61"/>
      <c r="F676" s="60"/>
      <c r="G676"/>
      <c r="H676"/>
      <c r="I676"/>
      <c r="J676"/>
    </row>
    <row r="677" spans="1:10" x14ac:dyDescent="0.25">
      <c r="A677" s="59"/>
      <c r="B677"/>
      <c r="C677" s="60"/>
      <c r="D677"/>
      <c r="E677" s="61"/>
      <c r="F677" s="60"/>
      <c r="G677"/>
      <c r="H677"/>
      <c r="I677"/>
      <c r="J677"/>
    </row>
    <row r="678" spans="1:10" x14ac:dyDescent="0.25">
      <c r="A678" s="59"/>
      <c r="B678"/>
      <c r="C678" s="60"/>
      <c r="D678"/>
      <c r="E678" s="61"/>
      <c r="F678" s="60"/>
      <c r="G678"/>
      <c r="H678"/>
      <c r="I678"/>
      <c r="J678"/>
    </row>
    <row r="679" spans="1:10" x14ac:dyDescent="0.25">
      <c r="A679" s="59"/>
      <c r="B679"/>
      <c r="C679" s="60"/>
      <c r="D679"/>
      <c r="E679" s="61"/>
      <c r="F679" s="60"/>
      <c r="G679"/>
      <c r="H679"/>
      <c r="I679"/>
      <c r="J679"/>
    </row>
    <row r="680" spans="1:10" x14ac:dyDescent="0.25">
      <c r="A680" s="59"/>
      <c r="B680"/>
      <c r="C680" s="60"/>
      <c r="D680"/>
      <c r="E680" s="61"/>
      <c r="F680" s="60"/>
      <c r="G680"/>
      <c r="H680"/>
      <c r="I680"/>
      <c r="J680"/>
    </row>
    <row r="681" spans="1:10" x14ac:dyDescent="0.25">
      <c r="A681" s="59"/>
      <c r="B681"/>
      <c r="C681" s="60"/>
      <c r="D681"/>
      <c r="E681" s="61"/>
      <c r="F681" s="60"/>
      <c r="G681"/>
      <c r="H681"/>
      <c r="I681"/>
      <c r="J681"/>
    </row>
    <row r="682" spans="1:10" x14ac:dyDescent="0.25">
      <c r="A682" s="59"/>
      <c r="B682"/>
      <c r="C682" s="60"/>
      <c r="D682"/>
      <c r="E682" s="61"/>
      <c r="F682" s="60"/>
      <c r="G682"/>
      <c r="H682"/>
      <c r="I682"/>
      <c r="J682"/>
    </row>
    <row r="683" spans="1:10" x14ac:dyDescent="0.25">
      <c r="A683" s="59"/>
      <c r="B683"/>
      <c r="C683" s="60"/>
      <c r="D683"/>
      <c r="E683" s="61"/>
      <c r="F683" s="60"/>
      <c r="G683"/>
      <c r="H683"/>
      <c r="I683"/>
      <c r="J683"/>
    </row>
    <row r="684" spans="1:10" x14ac:dyDescent="0.25">
      <c r="A684" s="59"/>
      <c r="B684"/>
      <c r="C684" s="60"/>
      <c r="D684"/>
      <c r="E684" s="61"/>
      <c r="F684" s="60"/>
      <c r="G684"/>
      <c r="H684"/>
      <c r="I684"/>
      <c r="J684"/>
    </row>
    <row r="685" spans="1:10" x14ac:dyDescent="0.25">
      <c r="A685" s="59"/>
      <c r="B685"/>
      <c r="C685" s="60"/>
      <c r="D685"/>
      <c r="E685" s="61"/>
      <c r="F685" s="60"/>
      <c r="G685"/>
      <c r="H685"/>
      <c r="I685"/>
      <c r="J685"/>
    </row>
    <row r="686" spans="1:10" x14ac:dyDescent="0.25">
      <c r="A686" s="59"/>
      <c r="B686"/>
      <c r="C686" s="60"/>
      <c r="D686"/>
      <c r="E686" s="61"/>
      <c r="F686" s="60"/>
      <c r="G686"/>
      <c r="H686"/>
      <c r="I686"/>
      <c r="J686"/>
    </row>
    <row r="687" spans="1:10" x14ac:dyDescent="0.25">
      <c r="A687" s="59"/>
      <c r="B687"/>
      <c r="C687" s="60"/>
      <c r="D687"/>
      <c r="E687" s="61"/>
      <c r="F687" s="60"/>
      <c r="G687"/>
      <c r="H687"/>
      <c r="I687"/>
      <c r="J687"/>
    </row>
    <row r="688" spans="1:10" x14ac:dyDescent="0.25">
      <c r="A688" s="59"/>
      <c r="B688"/>
      <c r="C688" s="60"/>
      <c r="D688"/>
      <c r="E688" s="61"/>
      <c r="F688" s="60"/>
      <c r="G688"/>
      <c r="H688"/>
      <c r="I688"/>
      <c r="J688"/>
    </row>
    <row r="689" spans="1:10" x14ac:dyDescent="0.25">
      <c r="A689" s="59"/>
      <c r="B689"/>
      <c r="C689" s="60"/>
      <c r="D689"/>
      <c r="E689" s="61"/>
      <c r="F689" s="60"/>
      <c r="G689"/>
      <c r="H689"/>
      <c r="I689"/>
      <c r="J689"/>
    </row>
    <row r="690" spans="1:10" x14ac:dyDescent="0.25">
      <c r="A690" s="59"/>
      <c r="B690"/>
      <c r="C690" s="60"/>
      <c r="D690"/>
      <c r="E690" s="61"/>
      <c r="F690" s="60"/>
      <c r="G690"/>
      <c r="H690"/>
      <c r="I690"/>
      <c r="J690"/>
    </row>
    <row r="691" spans="1:10" x14ac:dyDescent="0.25">
      <c r="A691" s="59"/>
      <c r="B691"/>
      <c r="C691" s="60"/>
      <c r="D691"/>
      <c r="E691" s="61"/>
      <c r="F691" s="60"/>
      <c r="G691"/>
      <c r="H691"/>
      <c r="I691"/>
      <c r="J691"/>
    </row>
    <row r="692" spans="1:10" x14ac:dyDescent="0.25">
      <c r="A692" s="59"/>
      <c r="B692"/>
      <c r="C692" s="60"/>
      <c r="D692"/>
      <c r="E692" s="61"/>
      <c r="F692" s="60"/>
      <c r="G692"/>
      <c r="H692"/>
      <c r="I692"/>
      <c r="J692"/>
    </row>
    <row r="693" spans="1:10" x14ac:dyDescent="0.25">
      <c r="A693" s="59"/>
      <c r="B693"/>
      <c r="C693" s="60"/>
      <c r="D693"/>
      <c r="E693" s="61"/>
      <c r="F693" s="60"/>
      <c r="G693"/>
      <c r="H693"/>
      <c r="I693"/>
      <c r="J693"/>
    </row>
    <row r="694" spans="1:10" x14ac:dyDescent="0.25">
      <c r="A694" s="59"/>
      <c r="B694"/>
      <c r="C694" s="60"/>
      <c r="D694"/>
      <c r="E694" s="61"/>
      <c r="F694" s="60"/>
      <c r="G694"/>
      <c r="H694"/>
      <c r="I694"/>
      <c r="J694"/>
    </row>
    <row r="695" spans="1:10" x14ac:dyDescent="0.25">
      <c r="A695" s="59"/>
      <c r="B695"/>
      <c r="C695" s="60"/>
      <c r="D695"/>
      <c r="E695" s="61"/>
      <c r="F695" s="60"/>
      <c r="G695"/>
      <c r="H695"/>
      <c r="I695"/>
      <c r="J695"/>
    </row>
    <row r="696" spans="1:10" x14ac:dyDescent="0.25">
      <c r="A696" s="59"/>
      <c r="B696"/>
      <c r="C696" s="60"/>
      <c r="D696"/>
      <c r="E696" s="61"/>
      <c r="F696" s="60"/>
      <c r="G696"/>
      <c r="H696"/>
      <c r="I696"/>
      <c r="J696"/>
    </row>
    <row r="697" spans="1:10" x14ac:dyDescent="0.25">
      <c r="A697" s="59"/>
      <c r="B697"/>
      <c r="C697" s="60"/>
      <c r="D697"/>
      <c r="E697" s="61"/>
      <c r="F697" s="60"/>
      <c r="G697"/>
      <c r="H697"/>
      <c r="I697"/>
      <c r="J697"/>
    </row>
    <row r="698" spans="1:10" x14ac:dyDescent="0.25">
      <c r="A698" s="59"/>
      <c r="B698"/>
      <c r="C698" s="60"/>
      <c r="D698"/>
      <c r="E698" s="61"/>
      <c r="F698" s="60"/>
      <c r="G698"/>
      <c r="H698"/>
      <c r="I698"/>
      <c r="J698"/>
    </row>
    <row r="699" spans="1:10" x14ac:dyDescent="0.25">
      <c r="A699" s="59"/>
      <c r="B699"/>
      <c r="C699" s="60"/>
      <c r="D699"/>
      <c r="E699" s="61"/>
      <c r="F699" s="60"/>
      <c r="G699"/>
      <c r="H699"/>
      <c r="I699"/>
      <c r="J699"/>
    </row>
    <row r="700" spans="1:10" x14ac:dyDescent="0.25">
      <c r="A700" s="59"/>
      <c r="B700"/>
      <c r="C700" s="60"/>
      <c r="D700"/>
      <c r="E700" s="61"/>
      <c r="F700" s="60"/>
      <c r="G700"/>
      <c r="H700"/>
      <c r="I700"/>
      <c r="J700"/>
    </row>
    <row r="701" spans="1:10" x14ac:dyDescent="0.25">
      <c r="A701" s="59"/>
      <c r="B701"/>
      <c r="C701" s="60"/>
      <c r="D701"/>
      <c r="E701" s="61"/>
      <c r="F701" s="60"/>
      <c r="G701"/>
      <c r="H701"/>
      <c r="I701"/>
      <c r="J701"/>
    </row>
    <row r="702" spans="1:10" x14ac:dyDescent="0.25">
      <c r="A702" s="59"/>
      <c r="B702"/>
      <c r="C702" s="60"/>
      <c r="D702"/>
      <c r="E702" s="61"/>
      <c r="F702" s="60"/>
      <c r="G702"/>
      <c r="H702"/>
      <c r="I702"/>
      <c r="J702"/>
    </row>
    <row r="703" spans="1:10" x14ac:dyDescent="0.25">
      <c r="A703" s="59"/>
      <c r="B703"/>
      <c r="C703" s="60"/>
      <c r="D703"/>
      <c r="E703" s="61"/>
      <c r="F703" s="60"/>
      <c r="G703"/>
      <c r="H703"/>
      <c r="I703"/>
      <c r="J703"/>
    </row>
    <row r="704" spans="1:10" x14ac:dyDescent="0.25">
      <c r="A704" s="59"/>
      <c r="B704"/>
      <c r="C704" s="60"/>
      <c r="D704"/>
      <c r="E704" s="61"/>
      <c r="F704" s="60"/>
      <c r="G704"/>
      <c r="H704"/>
      <c r="I704"/>
      <c r="J704"/>
    </row>
    <row r="705" spans="1:10" x14ac:dyDescent="0.25">
      <c r="A705" s="59"/>
      <c r="B705"/>
      <c r="C705" s="60"/>
      <c r="D705"/>
      <c r="E705" s="61"/>
      <c r="F705" s="60"/>
      <c r="G705"/>
      <c r="H705"/>
      <c r="I705"/>
      <c r="J705"/>
    </row>
    <row r="706" spans="1:10" x14ac:dyDescent="0.25">
      <c r="A706" s="59"/>
      <c r="B706"/>
      <c r="C706" s="60"/>
      <c r="D706"/>
      <c r="E706" s="61"/>
      <c r="F706" s="60"/>
      <c r="G706"/>
      <c r="H706"/>
      <c r="I706"/>
      <c r="J706"/>
    </row>
    <row r="707" spans="1:10" x14ac:dyDescent="0.25">
      <c r="A707" s="59"/>
      <c r="B707"/>
      <c r="C707" s="60"/>
      <c r="D707"/>
      <c r="E707" s="61"/>
      <c r="F707" s="60"/>
      <c r="G707"/>
      <c r="H707"/>
      <c r="I707"/>
      <c r="J707"/>
    </row>
    <row r="708" spans="1:10" x14ac:dyDescent="0.25">
      <c r="A708" s="59"/>
      <c r="B708"/>
      <c r="C708" s="60"/>
      <c r="D708"/>
      <c r="E708" s="61"/>
      <c r="F708" s="60"/>
      <c r="G708"/>
      <c r="H708"/>
      <c r="I708"/>
      <c r="J708"/>
    </row>
    <row r="709" spans="1:10" x14ac:dyDescent="0.25">
      <c r="A709" s="59"/>
      <c r="B709"/>
      <c r="C709" s="60"/>
      <c r="D709"/>
      <c r="E709" s="61"/>
      <c r="F709" s="60"/>
      <c r="G709"/>
      <c r="H709"/>
      <c r="I709"/>
      <c r="J709"/>
    </row>
    <row r="710" spans="1:10" x14ac:dyDescent="0.25">
      <c r="A710" s="59"/>
      <c r="B710"/>
      <c r="C710" s="60"/>
      <c r="D710"/>
      <c r="E710" s="61"/>
      <c r="F710" s="60"/>
      <c r="G710"/>
      <c r="H710"/>
      <c r="I710"/>
      <c r="J710"/>
    </row>
    <row r="711" spans="1:10" x14ac:dyDescent="0.25">
      <c r="A711" s="59"/>
      <c r="B711"/>
      <c r="C711" s="60"/>
      <c r="D711"/>
      <c r="E711" s="61"/>
      <c r="F711" s="60"/>
      <c r="G711"/>
      <c r="H711"/>
      <c r="I711"/>
      <c r="J711"/>
    </row>
    <row r="712" spans="1:10" x14ac:dyDescent="0.25">
      <c r="A712" s="59"/>
      <c r="B712"/>
      <c r="C712" s="60"/>
      <c r="D712"/>
      <c r="E712" s="61"/>
      <c r="F712" s="60"/>
      <c r="G712"/>
      <c r="H712"/>
      <c r="I712"/>
      <c r="J712"/>
    </row>
    <row r="713" spans="1:10" x14ac:dyDescent="0.25">
      <c r="A713" s="59"/>
      <c r="B713"/>
      <c r="C713" s="60"/>
      <c r="D713"/>
      <c r="E713" s="61"/>
      <c r="F713" s="60"/>
      <c r="G713"/>
      <c r="H713"/>
      <c r="I713"/>
      <c r="J713"/>
    </row>
    <row r="714" spans="1:10" x14ac:dyDescent="0.25">
      <c r="A714" s="59"/>
      <c r="B714"/>
      <c r="C714" s="60"/>
      <c r="D714"/>
      <c r="E714" s="61"/>
      <c r="F714" s="60"/>
      <c r="G714"/>
      <c r="H714"/>
      <c r="I714"/>
      <c r="J714"/>
    </row>
    <row r="715" spans="1:10" x14ac:dyDescent="0.25">
      <c r="A715" s="59"/>
      <c r="B715"/>
      <c r="C715" s="60"/>
      <c r="D715"/>
      <c r="E715" s="61"/>
      <c r="F715" s="60"/>
      <c r="G715"/>
      <c r="H715"/>
      <c r="I715"/>
      <c r="J715"/>
    </row>
    <row r="716" spans="1:10" x14ac:dyDescent="0.25">
      <c r="A716" s="59"/>
      <c r="B716"/>
      <c r="C716" s="60"/>
      <c r="D716"/>
      <c r="E716" s="61"/>
      <c r="F716" s="60"/>
      <c r="G716"/>
      <c r="H716"/>
      <c r="I716"/>
      <c r="J716"/>
    </row>
    <row r="717" spans="1:10" x14ac:dyDescent="0.25">
      <c r="A717" s="59"/>
      <c r="B717"/>
      <c r="C717" s="60"/>
      <c r="D717"/>
      <c r="E717" s="61"/>
      <c r="F717" s="60"/>
      <c r="G717"/>
      <c r="H717"/>
      <c r="I717"/>
      <c r="J717"/>
    </row>
    <row r="718" spans="1:10" x14ac:dyDescent="0.25">
      <c r="A718" s="59"/>
      <c r="B718"/>
      <c r="C718" s="60"/>
      <c r="D718"/>
      <c r="E718" s="61"/>
      <c r="F718" s="60"/>
      <c r="G718"/>
      <c r="H718"/>
      <c r="I718"/>
      <c r="J718"/>
    </row>
    <row r="719" spans="1:10" x14ac:dyDescent="0.25">
      <c r="A719" s="59"/>
      <c r="B719"/>
      <c r="C719" s="60"/>
      <c r="D719"/>
      <c r="E719" s="61"/>
      <c r="F719" s="60"/>
      <c r="G719"/>
      <c r="H719"/>
      <c r="I719"/>
      <c r="J719"/>
    </row>
    <row r="720" spans="1:10" x14ac:dyDescent="0.25">
      <c r="A720" s="59"/>
      <c r="B720"/>
      <c r="C720" s="60"/>
      <c r="D720"/>
      <c r="E720" s="61"/>
      <c r="F720" s="60"/>
      <c r="G720"/>
      <c r="H720"/>
      <c r="I720"/>
      <c r="J720"/>
    </row>
    <row r="721" spans="1:10" x14ac:dyDescent="0.25">
      <c r="A721" s="59"/>
      <c r="B721"/>
      <c r="C721" s="60"/>
      <c r="D721"/>
      <c r="E721" s="61"/>
      <c r="F721" s="60"/>
      <c r="G721"/>
      <c r="H721"/>
      <c r="I721"/>
      <c r="J721"/>
    </row>
    <row r="722" spans="1:10" x14ac:dyDescent="0.25">
      <c r="A722" s="59"/>
      <c r="B722"/>
      <c r="C722" s="60"/>
      <c r="D722"/>
      <c r="E722" s="61"/>
      <c r="F722" s="60"/>
      <c r="G722"/>
      <c r="H722"/>
      <c r="I722"/>
      <c r="J722"/>
    </row>
    <row r="723" spans="1:10" x14ac:dyDescent="0.25">
      <c r="A723" s="59"/>
      <c r="B723"/>
      <c r="C723" s="60"/>
      <c r="D723"/>
      <c r="E723" s="61"/>
      <c r="F723" s="60"/>
      <c r="G723"/>
      <c r="H723"/>
      <c r="I723"/>
      <c r="J723"/>
    </row>
    <row r="724" spans="1:10" x14ac:dyDescent="0.25">
      <c r="A724" s="59"/>
      <c r="B724"/>
      <c r="C724" s="60"/>
      <c r="D724"/>
      <c r="E724" s="61"/>
      <c r="F724" s="60"/>
      <c r="G724"/>
      <c r="H724"/>
      <c r="I724"/>
      <c r="J724"/>
    </row>
    <row r="725" spans="1:10" x14ac:dyDescent="0.25">
      <c r="A725" s="59"/>
      <c r="B725"/>
      <c r="C725" s="60"/>
      <c r="D725"/>
      <c r="E725" s="61"/>
      <c r="F725" s="60"/>
      <c r="G725"/>
      <c r="H725"/>
      <c r="I725"/>
      <c r="J725"/>
    </row>
    <row r="726" spans="1:10" x14ac:dyDescent="0.25">
      <c r="A726" s="59"/>
      <c r="B726"/>
      <c r="C726" s="60"/>
      <c r="D726"/>
      <c r="E726" s="61"/>
      <c r="F726" s="60"/>
      <c r="G726"/>
      <c r="H726"/>
      <c r="I726"/>
      <c r="J726"/>
    </row>
    <row r="727" spans="1:10" x14ac:dyDescent="0.25">
      <c r="A727" s="59"/>
      <c r="B727"/>
      <c r="C727" s="60"/>
      <c r="D727"/>
      <c r="E727" s="61"/>
      <c r="F727" s="60"/>
      <c r="G727"/>
      <c r="H727"/>
      <c r="I727"/>
      <c r="J727"/>
    </row>
    <row r="728" spans="1:10" x14ac:dyDescent="0.25">
      <c r="A728" s="59"/>
      <c r="B728"/>
      <c r="C728" s="60"/>
      <c r="D728"/>
      <c r="E728" s="61"/>
      <c r="F728" s="60"/>
      <c r="G728"/>
      <c r="H728"/>
      <c r="I728"/>
      <c r="J728"/>
    </row>
    <row r="729" spans="1:10" x14ac:dyDescent="0.25">
      <c r="A729" s="59"/>
      <c r="B729"/>
      <c r="C729" s="60"/>
      <c r="D729"/>
      <c r="E729" s="61"/>
      <c r="F729" s="60"/>
      <c r="G729"/>
      <c r="H729"/>
      <c r="I729"/>
      <c r="J729"/>
    </row>
    <row r="730" spans="1:10" x14ac:dyDescent="0.25">
      <c r="A730" s="59"/>
      <c r="B730"/>
      <c r="C730" s="60"/>
      <c r="D730"/>
      <c r="E730" s="61"/>
      <c r="F730" s="60"/>
      <c r="G730"/>
      <c r="H730"/>
      <c r="I730"/>
      <c r="J730"/>
    </row>
    <row r="731" spans="1:10" x14ac:dyDescent="0.25">
      <c r="A731" s="59"/>
      <c r="B731"/>
      <c r="C731" s="60"/>
      <c r="D731"/>
      <c r="E731" s="61"/>
      <c r="F731" s="60"/>
      <c r="G731"/>
      <c r="H731"/>
      <c r="I731"/>
      <c r="J731"/>
    </row>
    <row r="732" spans="1:10" x14ac:dyDescent="0.25">
      <c r="A732" s="59"/>
      <c r="B732"/>
      <c r="C732" s="60"/>
      <c r="D732"/>
      <c r="E732" s="61"/>
      <c r="F732" s="60"/>
      <c r="G732"/>
      <c r="H732"/>
      <c r="I732"/>
      <c r="J732"/>
    </row>
    <row r="733" spans="1:10" x14ac:dyDescent="0.25">
      <c r="A733" s="59"/>
      <c r="B733"/>
      <c r="C733" s="60"/>
      <c r="D733"/>
      <c r="E733" s="61"/>
      <c r="F733" s="60"/>
      <c r="G733"/>
      <c r="H733"/>
      <c r="I733"/>
      <c r="J733"/>
    </row>
    <row r="734" spans="1:10" x14ac:dyDescent="0.25">
      <c r="A734" s="59"/>
      <c r="B734"/>
      <c r="C734" s="60"/>
      <c r="D734"/>
      <c r="E734" s="61"/>
      <c r="F734" s="60"/>
      <c r="G734"/>
      <c r="H734"/>
      <c r="I734"/>
      <c r="J734"/>
    </row>
    <row r="735" spans="1:10" x14ac:dyDescent="0.25">
      <c r="A735" s="59"/>
      <c r="B735"/>
      <c r="C735" s="60"/>
      <c r="D735"/>
      <c r="E735" s="61"/>
      <c r="F735" s="60"/>
      <c r="G735"/>
      <c r="H735"/>
      <c r="I735"/>
      <c r="J735"/>
    </row>
    <row r="736" spans="1:10" x14ac:dyDescent="0.25">
      <c r="A736" s="59"/>
      <c r="B736"/>
      <c r="C736" s="60"/>
      <c r="D736"/>
      <c r="E736" s="61"/>
      <c r="F736" s="60"/>
      <c r="G736"/>
      <c r="H736"/>
      <c r="I736"/>
      <c r="J736"/>
    </row>
    <row r="737" spans="1:10" x14ac:dyDescent="0.25">
      <c r="A737" s="59"/>
      <c r="B737"/>
      <c r="C737" s="60"/>
      <c r="D737"/>
      <c r="E737" s="61"/>
      <c r="F737" s="60"/>
      <c r="G737"/>
      <c r="H737"/>
      <c r="I737"/>
      <c r="J737"/>
    </row>
    <row r="738" spans="1:10" x14ac:dyDescent="0.25">
      <c r="A738" s="59"/>
      <c r="B738"/>
      <c r="C738" s="60"/>
      <c r="D738"/>
      <c r="E738" s="61"/>
      <c r="F738" s="60"/>
      <c r="G738"/>
      <c r="H738"/>
      <c r="I738"/>
      <c r="J738"/>
    </row>
    <row r="739" spans="1:10" x14ac:dyDescent="0.25">
      <c r="A739" s="59"/>
      <c r="B739"/>
      <c r="C739" s="60"/>
      <c r="D739"/>
      <c r="E739" s="61"/>
      <c r="F739" s="60"/>
      <c r="G739"/>
      <c r="H739"/>
      <c r="I739"/>
      <c r="J739"/>
    </row>
    <row r="740" spans="1:10" x14ac:dyDescent="0.25">
      <c r="A740" s="59"/>
      <c r="B740"/>
      <c r="C740" s="60"/>
      <c r="D740"/>
      <c r="E740" s="61"/>
      <c r="F740" s="60"/>
      <c r="G740"/>
      <c r="H740"/>
      <c r="I740"/>
      <c r="J740"/>
    </row>
    <row r="741" spans="1:10" x14ac:dyDescent="0.25">
      <c r="A741" s="59"/>
      <c r="B741"/>
      <c r="C741" s="60"/>
      <c r="D741"/>
      <c r="E741" s="61"/>
      <c r="F741" s="60"/>
      <c r="G741"/>
      <c r="H741"/>
      <c r="I741"/>
      <c r="J741"/>
    </row>
    <row r="742" spans="1:10" x14ac:dyDescent="0.25">
      <c r="A742" s="59"/>
      <c r="B742"/>
      <c r="C742" s="60"/>
      <c r="D742"/>
      <c r="E742" s="61"/>
      <c r="F742" s="60"/>
      <c r="G742"/>
      <c r="H742"/>
      <c r="I742"/>
      <c r="J742"/>
    </row>
    <row r="743" spans="1:10" x14ac:dyDescent="0.25">
      <c r="A743" s="59"/>
      <c r="B743"/>
      <c r="C743" s="60"/>
      <c r="D743"/>
      <c r="E743" s="61"/>
      <c r="F743" s="60"/>
      <c r="G743"/>
      <c r="H743"/>
      <c r="I743"/>
      <c r="J743"/>
    </row>
    <row r="744" spans="1:10" x14ac:dyDescent="0.25">
      <c r="A744" s="59"/>
      <c r="B744"/>
      <c r="C744" s="60"/>
      <c r="D744"/>
      <c r="E744" s="61"/>
      <c r="F744" s="60"/>
      <c r="G744"/>
      <c r="H744"/>
      <c r="I744"/>
      <c r="J744"/>
    </row>
    <row r="745" spans="1:10" x14ac:dyDescent="0.25">
      <c r="A745" s="59"/>
      <c r="B745"/>
      <c r="C745" s="60"/>
      <c r="D745"/>
      <c r="E745" s="61"/>
      <c r="F745" s="60"/>
      <c r="G745"/>
      <c r="H745"/>
      <c r="I745"/>
      <c r="J745"/>
    </row>
    <row r="746" spans="1:10" x14ac:dyDescent="0.25">
      <c r="A746" s="59"/>
      <c r="B746"/>
      <c r="C746" s="60"/>
      <c r="D746"/>
      <c r="E746" s="61"/>
      <c r="F746" s="60"/>
      <c r="G746"/>
      <c r="H746"/>
      <c r="I746"/>
      <c r="J746"/>
    </row>
    <row r="747" spans="1:10" x14ac:dyDescent="0.25">
      <c r="A747" s="59"/>
      <c r="B747"/>
      <c r="C747" s="60"/>
      <c r="D747"/>
      <c r="E747" s="61"/>
      <c r="F747" s="60"/>
      <c r="G747"/>
      <c r="H747"/>
      <c r="I747"/>
      <c r="J747"/>
    </row>
    <row r="748" spans="1:10" x14ac:dyDescent="0.25">
      <c r="A748" s="59"/>
      <c r="B748"/>
      <c r="C748" s="60"/>
      <c r="D748"/>
      <c r="E748" s="61"/>
      <c r="F748" s="60"/>
      <c r="G748"/>
      <c r="H748"/>
      <c r="I748"/>
      <c r="J748"/>
    </row>
    <row r="749" spans="1:10" x14ac:dyDescent="0.25">
      <c r="A749" s="59"/>
      <c r="B749"/>
      <c r="C749" s="60"/>
      <c r="D749"/>
      <c r="E749" s="61"/>
      <c r="F749" s="60"/>
      <c r="G749"/>
      <c r="H749"/>
      <c r="I749"/>
      <c r="J749"/>
    </row>
    <row r="750" spans="1:10" x14ac:dyDescent="0.25">
      <c r="A750" s="59"/>
      <c r="B750"/>
      <c r="C750" s="60"/>
      <c r="D750"/>
      <c r="E750" s="61"/>
      <c r="F750" s="60"/>
      <c r="G750"/>
      <c r="H750"/>
      <c r="I750"/>
      <c r="J750"/>
    </row>
    <row r="751" spans="1:10" x14ac:dyDescent="0.25">
      <c r="A751" s="59"/>
      <c r="B751"/>
      <c r="C751" s="60"/>
      <c r="D751"/>
      <c r="E751" s="61"/>
      <c r="F751" s="60"/>
      <c r="G751"/>
      <c r="H751"/>
      <c r="I751"/>
      <c r="J751"/>
    </row>
    <row r="752" spans="1:10" x14ac:dyDescent="0.25">
      <c r="A752" s="59"/>
      <c r="B752"/>
      <c r="C752" s="60"/>
      <c r="D752"/>
      <c r="E752" s="61"/>
      <c r="F752" s="60"/>
      <c r="G752"/>
      <c r="H752"/>
      <c r="I752"/>
      <c r="J752"/>
    </row>
    <row r="753" spans="1:10" x14ac:dyDescent="0.25">
      <c r="A753" s="59"/>
      <c r="B753"/>
      <c r="C753" s="60"/>
      <c r="D753"/>
      <c r="E753" s="61"/>
      <c r="F753" s="60"/>
      <c r="G753"/>
      <c r="H753"/>
      <c r="I753"/>
      <c r="J753"/>
    </row>
    <row r="754" spans="1:10" x14ac:dyDescent="0.25">
      <c r="A754" s="59"/>
      <c r="B754"/>
      <c r="C754" s="60"/>
      <c r="D754"/>
      <c r="E754" s="61"/>
      <c r="F754" s="60"/>
      <c r="G754"/>
      <c r="H754"/>
      <c r="I754"/>
      <c r="J754"/>
    </row>
    <row r="755" spans="1:10" x14ac:dyDescent="0.25">
      <c r="A755" s="59"/>
      <c r="B755"/>
      <c r="C755" s="60"/>
      <c r="D755"/>
      <c r="E755" s="61"/>
      <c r="F755" s="60"/>
      <c r="G755"/>
      <c r="H755"/>
      <c r="I755"/>
      <c r="J755"/>
    </row>
    <row r="756" spans="1:10" x14ac:dyDescent="0.25">
      <c r="A756" s="59"/>
      <c r="B756"/>
      <c r="C756" s="60"/>
      <c r="D756"/>
      <c r="E756" s="61"/>
      <c r="F756" s="60"/>
      <c r="G756"/>
      <c r="H756"/>
      <c r="I756"/>
      <c r="J756"/>
    </row>
    <row r="757" spans="1:10" x14ac:dyDescent="0.25">
      <c r="A757" s="59"/>
      <c r="B757"/>
      <c r="C757" s="60"/>
      <c r="D757"/>
      <c r="E757" s="61"/>
      <c r="F757" s="60"/>
      <c r="G757"/>
      <c r="H757"/>
      <c r="I757"/>
      <c r="J757"/>
    </row>
    <row r="758" spans="1:10" x14ac:dyDescent="0.25">
      <c r="A758" s="59"/>
      <c r="B758"/>
      <c r="C758" s="60"/>
      <c r="D758"/>
      <c r="E758" s="61"/>
      <c r="F758" s="60"/>
      <c r="G758"/>
      <c r="H758"/>
      <c r="I758"/>
      <c r="J758"/>
    </row>
    <row r="759" spans="1:10" x14ac:dyDescent="0.25">
      <c r="A759" s="59"/>
      <c r="B759"/>
      <c r="C759" s="60"/>
      <c r="D759"/>
      <c r="E759" s="61"/>
      <c r="F759" s="60"/>
      <c r="G759"/>
      <c r="H759"/>
      <c r="I759"/>
      <c r="J759"/>
    </row>
    <row r="760" spans="1:10" x14ac:dyDescent="0.25">
      <c r="A760" s="59"/>
      <c r="B760"/>
      <c r="C760" s="60"/>
      <c r="D760"/>
      <c r="E760" s="61"/>
      <c r="F760" s="60"/>
      <c r="G760"/>
      <c r="H760"/>
      <c r="I760"/>
      <c r="J760"/>
    </row>
    <row r="761" spans="1:10" x14ac:dyDescent="0.25">
      <c r="A761" s="59"/>
      <c r="B761"/>
      <c r="C761" s="60"/>
      <c r="D761"/>
      <c r="E761" s="61"/>
      <c r="F761" s="60"/>
      <c r="G761"/>
      <c r="H761"/>
      <c r="I761"/>
      <c r="J761"/>
    </row>
    <row r="762" spans="1:10" x14ac:dyDescent="0.25">
      <c r="A762" s="59"/>
      <c r="B762"/>
      <c r="C762" s="60"/>
      <c r="D762"/>
      <c r="E762" s="61"/>
      <c r="F762" s="60"/>
      <c r="G762"/>
      <c r="H762"/>
      <c r="I762"/>
      <c r="J762"/>
    </row>
    <row r="763" spans="1:10" x14ac:dyDescent="0.25">
      <c r="A763" s="59"/>
      <c r="B763"/>
      <c r="C763" s="60"/>
      <c r="D763"/>
      <c r="E763" s="61"/>
      <c r="F763" s="60"/>
      <c r="G763"/>
      <c r="H763"/>
      <c r="I763"/>
      <c r="J763"/>
    </row>
    <row r="764" spans="1:10" x14ac:dyDescent="0.25">
      <c r="A764" s="59"/>
      <c r="B764"/>
      <c r="C764" s="60"/>
      <c r="D764"/>
      <c r="E764" s="61"/>
      <c r="F764" s="60"/>
      <c r="G764"/>
      <c r="H764"/>
      <c r="I764"/>
      <c r="J764"/>
    </row>
    <row r="765" spans="1:10" x14ac:dyDescent="0.25">
      <c r="A765" s="59"/>
      <c r="B765"/>
      <c r="C765" s="60"/>
      <c r="D765"/>
      <c r="E765" s="61"/>
      <c r="F765" s="60"/>
      <c r="G765"/>
      <c r="H765"/>
      <c r="I765"/>
      <c r="J765"/>
    </row>
    <row r="766" spans="1:10" x14ac:dyDescent="0.25">
      <c r="A766" s="59"/>
      <c r="B766"/>
      <c r="C766" s="60"/>
      <c r="D766"/>
      <c r="E766" s="61"/>
      <c r="F766" s="60"/>
      <c r="G766"/>
      <c r="H766"/>
      <c r="I766"/>
      <c r="J766"/>
    </row>
    <row r="767" spans="1:10" x14ac:dyDescent="0.25">
      <c r="A767" s="59"/>
      <c r="B767"/>
      <c r="C767" s="60"/>
      <c r="D767"/>
      <c r="E767" s="61"/>
      <c r="F767" s="60"/>
      <c r="G767"/>
      <c r="H767"/>
      <c r="I767"/>
      <c r="J767"/>
    </row>
    <row r="768" spans="1:10" x14ac:dyDescent="0.25">
      <c r="A768" s="59"/>
      <c r="B768"/>
      <c r="C768" s="60"/>
      <c r="D768"/>
      <c r="E768" s="61"/>
      <c r="F768" s="60"/>
      <c r="G768"/>
      <c r="H768"/>
      <c r="I768"/>
      <c r="J768"/>
    </row>
    <row r="769" spans="1:10" x14ac:dyDescent="0.25">
      <c r="A769" s="59"/>
      <c r="B769"/>
      <c r="C769" s="60"/>
      <c r="D769"/>
      <c r="E769" s="61"/>
      <c r="F769" s="60"/>
      <c r="G769"/>
      <c r="H769"/>
      <c r="I769"/>
      <c r="J769"/>
    </row>
    <row r="770" spans="1:10" x14ac:dyDescent="0.25">
      <c r="A770" s="59"/>
      <c r="B770"/>
      <c r="C770" s="60"/>
      <c r="D770"/>
      <c r="E770" s="61"/>
      <c r="F770" s="60"/>
      <c r="G770"/>
      <c r="H770"/>
      <c r="I770"/>
      <c r="J770"/>
    </row>
    <row r="771" spans="1:10" x14ac:dyDescent="0.25">
      <c r="A771" s="59"/>
      <c r="B771"/>
      <c r="C771" s="60"/>
      <c r="D771"/>
      <c r="E771" s="61"/>
      <c r="F771" s="60"/>
      <c r="G771"/>
      <c r="H771"/>
      <c r="I771"/>
      <c r="J771"/>
    </row>
    <row r="772" spans="1:10" x14ac:dyDescent="0.25">
      <c r="A772" s="59"/>
      <c r="B772"/>
      <c r="C772" s="60"/>
      <c r="D772"/>
      <c r="E772" s="61"/>
      <c r="F772" s="60"/>
      <c r="G772"/>
      <c r="H772"/>
      <c r="I772"/>
      <c r="J772"/>
    </row>
    <row r="773" spans="1:10" x14ac:dyDescent="0.25">
      <c r="A773" s="59"/>
      <c r="B773"/>
      <c r="C773" s="60"/>
      <c r="D773"/>
      <c r="E773" s="61"/>
      <c r="F773" s="60"/>
      <c r="G773"/>
      <c r="H773"/>
      <c r="I773"/>
      <c r="J773"/>
    </row>
    <row r="774" spans="1:10" x14ac:dyDescent="0.25">
      <c r="A774" s="59"/>
      <c r="B774"/>
      <c r="C774" s="60"/>
      <c r="D774"/>
      <c r="E774" s="61"/>
      <c r="F774" s="60"/>
      <c r="G774"/>
      <c r="H774"/>
      <c r="I774"/>
      <c r="J774"/>
    </row>
    <row r="775" spans="1:10" x14ac:dyDescent="0.25">
      <c r="A775" s="59"/>
      <c r="B775"/>
      <c r="C775" s="60"/>
      <c r="D775"/>
      <c r="E775" s="61"/>
      <c r="F775" s="60"/>
      <c r="G775"/>
      <c r="H775"/>
      <c r="I775"/>
      <c r="J775"/>
    </row>
    <row r="776" spans="1:10" x14ac:dyDescent="0.25">
      <c r="A776" s="59"/>
      <c r="B776"/>
      <c r="C776" s="60"/>
      <c r="D776"/>
      <c r="E776" s="61"/>
      <c r="F776" s="60"/>
      <c r="G776"/>
      <c r="H776"/>
      <c r="I776"/>
      <c r="J776"/>
    </row>
    <row r="777" spans="1:10" x14ac:dyDescent="0.25">
      <c r="A777" s="59"/>
      <c r="B777"/>
      <c r="C777" s="60"/>
      <c r="D777"/>
      <c r="E777" s="61"/>
      <c r="F777" s="60"/>
      <c r="G777"/>
      <c r="H777"/>
      <c r="I777"/>
      <c r="J777"/>
    </row>
    <row r="778" spans="1:10" x14ac:dyDescent="0.25">
      <c r="A778" s="59"/>
      <c r="B778"/>
      <c r="C778" s="60"/>
      <c r="D778"/>
      <c r="E778" s="61"/>
      <c r="F778" s="60"/>
      <c r="G778"/>
      <c r="H778"/>
      <c r="I778"/>
      <c r="J778"/>
    </row>
    <row r="779" spans="1:10" x14ac:dyDescent="0.25">
      <c r="A779" s="59"/>
      <c r="B779"/>
      <c r="C779" s="60"/>
      <c r="D779"/>
      <c r="E779" s="61"/>
      <c r="F779" s="60"/>
      <c r="G779"/>
      <c r="H779"/>
      <c r="I779"/>
      <c r="J779"/>
    </row>
    <row r="780" spans="1:10" x14ac:dyDescent="0.25">
      <c r="A780" s="59"/>
      <c r="B780"/>
      <c r="C780" s="60"/>
      <c r="D780"/>
      <c r="E780" s="61"/>
      <c r="F780" s="60"/>
      <c r="G780"/>
      <c r="H780"/>
      <c r="I780"/>
      <c r="J780"/>
    </row>
    <row r="781" spans="1:10" x14ac:dyDescent="0.25">
      <c r="A781" s="59"/>
      <c r="B781"/>
      <c r="C781" s="60"/>
      <c r="D781"/>
      <c r="E781" s="61"/>
      <c r="F781" s="60"/>
      <c r="G781"/>
      <c r="H781"/>
      <c r="I781"/>
      <c r="J781"/>
    </row>
    <row r="782" spans="1:10" x14ac:dyDescent="0.25">
      <c r="A782" s="59"/>
      <c r="B782"/>
      <c r="C782" s="60"/>
      <c r="D782"/>
      <c r="E782" s="61"/>
      <c r="F782" s="60"/>
      <c r="G782"/>
      <c r="H782"/>
      <c r="I782"/>
      <c r="J782"/>
    </row>
    <row r="783" spans="1:10" x14ac:dyDescent="0.25">
      <c r="A783" s="59"/>
      <c r="B783"/>
      <c r="C783" s="60"/>
      <c r="D783"/>
      <c r="E783" s="61"/>
      <c r="F783" s="60"/>
      <c r="G783"/>
      <c r="H783"/>
      <c r="I783"/>
      <c r="J783"/>
    </row>
    <row r="784" spans="1:10" x14ac:dyDescent="0.25">
      <c r="A784" s="59"/>
      <c r="B784"/>
      <c r="C784" s="60"/>
      <c r="D784"/>
      <c r="E784" s="61"/>
      <c r="F784" s="60"/>
      <c r="G784"/>
      <c r="H784"/>
      <c r="I784"/>
      <c r="J784"/>
    </row>
    <row r="785" spans="1:10" x14ac:dyDescent="0.25">
      <c r="A785" s="59"/>
      <c r="B785"/>
      <c r="C785" s="60"/>
      <c r="D785"/>
      <c r="E785" s="61"/>
      <c r="F785" s="60"/>
      <c r="G785"/>
      <c r="H785"/>
      <c r="I785"/>
      <c r="J785"/>
    </row>
    <row r="786" spans="1:10" x14ac:dyDescent="0.25">
      <c r="A786" s="59"/>
      <c r="B786"/>
      <c r="C786" s="60"/>
      <c r="D786"/>
      <c r="E786" s="61"/>
      <c r="F786" s="60"/>
      <c r="G786"/>
      <c r="H786"/>
      <c r="I786"/>
      <c r="J786"/>
    </row>
    <row r="787" spans="1:10" x14ac:dyDescent="0.25">
      <c r="A787" s="59"/>
      <c r="B787"/>
      <c r="C787" s="60"/>
      <c r="D787"/>
      <c r="E787" s="61"/>
      <c r="F787" s="60"/>
      <c r="G787"/>
      <c r="H787"/>
      <c r="I787"/>
      <c r="J787"/>
    </row>
    <row r="788" spans="1:10" x14ac:dyDescent="0.25">
      <c r="A788" s="59"/>
      <c r="B788"/>
      <c r="C788" s="60"/>
      <c r="D788"/>
      <c r="E788" s="61"/>
      <c r="F788" s="60"/>
      <c r="G788"/>
      <c r="H788"/>
      <c r="I788"/>
      <c r="J788"/>
    </row>
    <row r="789" spans="1:10" x14ac:dyDescent="0.25">
      <c r="A789" s="59"/>
      <c r="B789"/>
      <c r="C789" s="60"/>
      <c r="D789"/>
      <c r="E789" s="61"/>
      <c r="F789" s="60"/>
      <c r="G789"/>
      <c r="H789"/>
      <c r="I789"/>
      <c r="J789"/>
    </row>
    <row r="790" spans="1:10" x14ac:dyDescent="0.25">
      <c r="A790" s="59"/>
      <c r="B790"/>
      <c r="C790" s="60"/>
      <c r="D790"/>
      <c r="E790" s="61"/>
      <c r="F790" s="60"/>
      <c r="G790"/>
      <c r="H790"/>
      <c r="I790"/>
      <c r="J790"/>
    </row>
    <row r="791" spans="1:10" x14ac:dyDescent="0.25">
      <c r="A791" s="59"/>
      <c r="B791"/>
      <c r="C791" s="60"/>
      <c r="D791"/>
      <c r="E791" s="61"/>
      <c r="F791" s="60"/>
      <c r="G791"/>
      <c r="H791"/>
      <c r="I791"/>
      <c r="J791"/>
    </row>
    <row r="792" spans="1:10" x14ac:dyDescent="0.25">
      <c r="A792" s="59"/>
      <c r="B792"/>
      <c r="C792" s="60"/>
      <c r="D792"/>
      <c r="E792" s="61"/>
      <c r="F792" s="60"/>
      <c r="G792"/>
      <c r="H792"/>
      <c r="I792"/>
      <c r="J792"/>
    </row>
    <row r="793" spans="1:10" x14ac:dyDescent="0.25">
      <c r="A793" s="59"/>
      <c r="B793"/>
      <c r="C793" s="60"/>
      <c r="D793"/>
      <c r="E793" s="61"/>
      <c r="F793" s="60"/>
      <c r="G793"/>
      <c r="H793"/>
      <c r="I793"/>
      <c r="J793"/>
    </row>
    <row r="794" spans="1:10" x14ac:dyDescent="0.25">
      <c r="A794" s="59"/>
      <c r="B794"/>
      <c r="C794" s="60"/>
      <c r="D794"/>
      <c r="E794" s="61"/>
      <c r="F794" s="60"/>
      <c r="G794"/>
      <c r="H794"/>
      <c r="I794"/>
      <c r="J794"/>
    </row>
    <row r="795" spans="1:10" x14ac:dyDescent="0.25">
      <c r="A795" s="59"/>
      <c r="B795"/>
      <c r="C795" s="60"/>
      <c r="D795"/>
      <c r="E795" s="61"/>
      <c r="F795" s="60"/>
      <c r="G795"/>
      <c r="H795"/>
      <c r="I795"/>
      <c r="J795"/>
    </row>
    <row r="796" spans="1:10" x14ac:dyDescent="0.25">
      <c r="A796" s="59"/>
      <c r="B796"/>
      <c r="C796" s="60"/>
      <c r="D796"/>
      <c r="E796" s="61"/>
      <c r="F796" s="60"/>
      <c r="G796"/>
      <c r="H796"/>
      <c r="I796"/>
      <c r="J796"/>
    </row>
    <row r="797" spans="1:10" x14ac:dyDescent="0.25">
      <c r="A797" s="59"/>
      <c r="B797"/>
      <c r="C797" s="60"/>
      <c r="D797"/>
      <c r="E797" s="61"/>
      <c r="F797" s="60"/>
      <c r="G797"/>
      <c r="H797"/>
      <c r="I797"/>
      <c r="J797"/>
    </row>
    <row r="798" spans="1:10" x14ac:dyDescent="0.25">
      <c r="A798" s="59"/>
      <c r="B798"/>
      <c r="C798" s="60"/>
      <c r="D798"/>
      <c r="E798" s="61"/>
      <c r="F798" s="60"/>
      <c r="G798"/>
      <c r="H798"/>
      <c r="I798"/>
      <c r="J798"/>
    </row>
    <row r="799" spans="1:10" x14ac:dyDescent="0.25">
      <c r="A799" s="59"/>
      <c r="B799"/>
      <c r="C799" s="60"/>
      <c r="D799"/>
      <c r="E799" s="61"/>
      <c r="F799" s="60"/>
      <c r="G799"/>
      <c r="H799"/>
      <c r="I799"/>
      <c r="J799"/>
    </row>
    <row r="800" spans="1:10" x14ac:dyDescent="0.25">
      <c r="A800" s="59"/>
      <c r="B800"/>
      <c r="C800" s="60"/>
      <c r="D800"/>
      <c r="E800" s="61"/>
      <c r="F800" s="60"/>
      <c r="G800"/>
      <c r="H800"/>
      <c r="I800"/>
      <c r="J800"/>
    </row>
    <row r="801" spans="1:10" x14ac:dyDescent="0.25">
      <c r="A801" s="59"/>
      <c r="B801"/>
      <c r="C801" s="60"/>
      <c r="D801"/>
      <c r="E801" s="61"/>
      <c r="F801" s="60"/>
      <c r="G801"/>
      <c r="H801"/>
      <c r="I801"/>
      <c r="J801"/>
    </row>
    <row r="802" spans="1:10" x14ac:dyDescent="0.25">
      <c r="A802" s="59"/>
      <c r="B802"/>
      <c r="C802" s="60"/>
      <c r="D802"/>
      <c r="E802" s="61"/>
      <c r="F802" s="60"/>
      <c r="G802"/>
      <c r="H802"/>
      <c r="I802"/>
      <c r="J802"/>
    </row>
    <row r="803" spans="1:10" x14ac:dyDescent="0.25">
      <c r="A803" s="59"/>
      <c r="B803"/>
      <c r="C803" s="60"/>
      <c r="D803"/>
      <c r="E803" s="61"/>
      <c r="F803" s="60"/>
      <c r="G803"/>
      <c r="H803"/>
      <c r="I803"/>
      <c r="J803"/>
    </row>
    <row r="804" spans="1:10" x14ac:dyDescent="0.25">
      <c r="A804" s="59"/>
      <c r="B804"/>
      <c r="C804" s="60"/>
      <c r="D804"/>
      <c r="E804" s="61"/>
      <c r="F804" s="60"/>
      <c r="G804"/>
      <c r="H804"/>
      <c r="I804"/>
      <c r="J804"/>
    </row>
    <row r="805" spans="1:10" x14ac:dyDescent="0.25">
      <c r="A805" s="59"/>
      <c r="B805"/>
      <c r="C805" s="60"/>
      <c r="D805"/>
      <c r="E805" s="61"/>
      <c r="F805" s="60"/>
      <c r="G805"/>
      <c r="H805"/>
      <c r="I805"/>
      <c r="J805"/>
    </row>
    <row r="806" spans="1:10" x14ac:dyDescent="0.25">
      <c r="A806" s="59"/>
      <c r="B806"/>
      <c r="C806" s="60"/>
      <c r="D806"/>
      <c r="E806" s="61"/>
      <c r="F806" s="60"/>
      <c r="G806"/>
      <c r="H806"/>
      <c r="I806"/>
      <c r="J806"/>
    </row>
    <row r="807" spans="1:10" x14ac:dyDescent="0.25">
      <c r="A807" s="59"/>
      <c r="B807"/>
      <c r="C807" s="60"/>
      <c r="D807"/>
      <c r="E807" s="61"/>
      <c r="F807" s="60"/>
      <c r="G807"/>
      <c r="H807"/>
      <c r="I807"/>
      <c r="J807"/>
    </row>
    <row r="808" spans="1:10" x14ac:dyDescent="0.25">
      <c r="A808" s="59"/>
      <c r="B808"/>
      <c r="C808" s="60"/>
      <c r="D808"/>
      <c r="E808" s="61"/>
      <c r="F808" s="60"/>
      <c r="G808"/>
      <c r="H808"/>
      <c r="I808"/>
      <c r="J808"/>
    </row>
    <row r="809" spans="1:10" x14ac:dyDescent="0.25">
      <c r="A809" s="59"/>
      <c r="B809"/>
      <c r="C809" s="60"/>
      <c r="D809"/>
      <c r="E809" s="61"/>
      <c r="F809" s="60"/>
      <c r="G809"/>
      <c r="H809"/>
      <c r="I809"/>
      <c r="J809"/>
    </row>
    <row r="810" spans="1:10" x14ac:dyDescent="0.25">
      <c r="A810" s="59"/>
      <c r="B810"/>
      <c r="C810" s="60"/>
      <c r="D810"/>
      <c r="E810" s="61"/>
      <c r="F810" s="60"/>
      <c r="G810"/>
      <c r="H810"/>
      <c r="I810"/>
      <c r="J810"/>
    </row>
    <row r="811" spans="1:10" x14ac:dyDescent="0.25">
      <c r="A811" s="59"/>
      <c r="B811"/>
      <c r="C811" s="60"/>
      <c r="D811"/>
      <c r="E811" s="61"/>
      <c r="F811" s="60"/>
      <c r="G811"/>
      <c r="H811"/>
      <c r="I811"/>
      <c r="J811"/>
    </row>
    <row r="812" spans="1:10" x14ac:dyDescent="0.25">
      <c r="A812" s="59"/>
      <c r="B812"/>
      <c r="C812" s="60"/>
      <c r="D812"/>
      <c r="E812" s="61"/>
      <c r="F812" s="60"/>
      <c r="G812"/>
      <c r="H812"/>
      <c r="I812"/>
      <c r="J812"/>
    </row>
    <row r="813" spans="1:10" x14ac:dyDescent="0.25">
      <c r="A813" s="59"/>
      <c r="B813"/>
      <c r="C813" s="60"/>
      <c r="D813"/>
      <c r="E813" s="61"/>
      <c r="F813" s="60"/>
      <c r="G813"/>
      <c r="H813"/>
      <c r="I813"/>
      <c r="J813"/>
    </row>
    <row r="814" spans="1:10" x14ac:dyDescent="0.25">
      <c r="A814" s="59"/>
      <c r="B814"/>
      <c r="C814" s="60"/>
      <c r="D814"/>
      <c r="E814" s="61"/>
      <c r="F814" s="60"/>
      <c r="G814"/>
      <c r="H814"/>
      <c r="I814"/>
      <c r="J814"/>
    </row>
    <row r="815" spans="1:10" x14ac:dyDescent="0.25">
      <c r="A815" s="59"/>
      <c r="B815"/>
      <c r="C815" s="60"/>
      <c r="D815"/>
      <c r="E815" s="61"/>
      <c r="F815" s="60"/>
      <c r="G815"/>
      <c r="H815"/>
      <c r="I815"/>
      <c r="J815"/>
    </row>
    <row r="816" spans="1:10" x14ac:dyDescent="0.25">
      <c r="A816" s="59"/>
      <c r="B816"/>
      <c r="C816" s="60"/>
      <c r="D816"/>
      <c r="E816" s="61"/>
      <c r="F816" s="60"/>
      <c r="G816"/>
      <c r="H816"/>
      <c r="I816"/>
      <c r="J816"/>
    </row>
    <row r="817" spans="1:10" x14ac:dyDescent="0.25">
      <c r="A817" s="59"/>
      <c r="B817"/>
      <c r="C817" s="60"/>
      <c r="D817"/>
      <c r="E817" s="61"/>
      <c r="F817" s="60"/>
      <c r="G817"/>
      <c r="H817"/>
      <c r="I817"/>
      <c r="J817"/>
    </row>
    <row r="818" spans="1:10" x14ac:dyDescent="0.25">
      <c r="A818" s="59"/>
      <c r="B818"/>
      <c r="C818" s="60"/>
      <c r="D818"/>
      <c r="E818" s="61"/>
      <c r="F818" s="60"/>
      <c r="G818"/>
      <c r="H818"/>
      <c r="I818"/>
      <c r="J818"/>
    </row>
    <row r="819" spans="1:10" x14ac:dyDescent="0.25">
      <c r="A819" s="59"/>
      <c r="B819"/>
      <c r="C819" s="60"/>
      <c r="D819"/>
      <c r="E819" s="61"/>
      <c r="F819" s="60"/>
      <c r="G819"/>
      <c r="H819"/>
      <c r="I819"/>
      <c r="J819"/>
    </row>
    <row r="820" spans="1:10" x14ac:dyDescent="0.25">
      <c r="A820" s="59"/>
      <c r="B820"/>
      <c r="C820" s="60"/>
      <c r="D820"/>
      <c r="E820" s="61"/>
      <c r="F820" s="60"/>
      <c r="G820"/>
      <c r="H820"/>
      <c r="I820"/>
      <c r="J820"/>
    </row>
    <row r="821" spans="1:10" x14ac:dyDescent="0.25">
      <c r="A821" s="59"/>
      <c r="B821"/>
      <c r="C821" s="60"/>
      <c r="D821"/>
      <c r="E821" s="61"/>
      <c r="F821" s="60"/>
      <c r="G821"/>
      <c r="H821"/>
      <c r="I821"/>
      <c r="J821"/>
    </row>
    <row r="822" spans="1:10" x14ac:dyDescent="0.25">
      <c r="A822" s="59"/>
      <c r="B822"/>
      <c r="C822" s="60"/>
      <c r="D822"/>
      <c r="E822" s="61"/>
      <c r="F822" s="60"/>
      <c r="G822"/>
      <c r="H822"/>
      <c r="I822"/>
      <c r="J822"/>
    </row>
    <row r="823" spans="1:10" x14ac:dyDescent="0.25">
      <c r="A823" s="59"/>
      <c r="B823"/>
      <c r="C823" s="60"/>
      <c r="D823"/>
      <c r="E823" s="61"/>
      <c r="F823" s="60"/>
      <c r="G823"/>
      <c r="H823"/>
      <c r="I823"/>
      <c r="J823"/>
    </row>
    <row r="824" spans="1:10" x14ac:dyDescent="0.25">
      <c r="A824" s="59"/>
      <c r="B824"/>
      <c r="C824" s="60"/>
      <c r="D824"/>
      <c r="E824" s="61"/>
      <c r="F824" s="60"/>
      <c r="G824"/>
      <c r="H824"/>
      <c r="I824"/>
      <c r="J824"/>
    </row>
    <row r="825" spans="1:10" x14ac:dyDescent="0.25">
      <c r="A825" s="59"/>
      <c r="B825"/>
      <c r="C825" s="60"/>
      <c r="D825"/>
      <c r="E825" s="61"/>
      <c r="F825" s="60"/>
      <c r="G825"/>
      <c r="H825"/>
      <c r="I825"/>
      <c r="J825"/>
    </row>
    <row r="826" spans="1:10" x14ac:dyDescent="0.25">
      <c r="A826" s="59"/>
      <c r="B826"/>
      <c r="C826" s="60"/>
      <c r="D826"/>
      <c r="E826" s="61"/>
      <c r="F826" s="60"/>
      <c r="G826"/>
      <c r="H826"/>
      <c r="I826"/>
      <c r="J826"/>
    </row>
    <row r="827" spans="1:10" x14ac:dyDescent="0.25">
      <c r="A827" s="59"/>
      <c r="B827"/>
      <c r="C827" s="60"/>
      <c r="D827"/>
      <c r="E827" s="61"/>
      <c r="F827" s="60"/>
      <c r="G827"/>
      <c r="H827"/>
      <c r="I827"/>
      <c r="J827"/>
    </row>
    <row r="828" spans="1:10" x14ac:dyDescent="0.25">
      <c r="A828" s="59"/>
      <c r="B828"/>
      <c r="C828" s="60"/>
      <c r="D828"/>
      <c r="E828" s="61"/>
      <c r="F828" s="60"/>
      <c r="G828"/>
      <c r="H828"/>
      <c r="I828"/>
      <c r="J828"/>
    </row>
    <row r="829" spans="1:10" x14ac:dyDescent="0.25">
      <c r="A829" s="59"/>
      <c r="B829"/>
      <c r="C829" s="60"/>
      <c r="D829"/>
      <c r="E829" s="61"/>
      <c r="F829" s="60"/>
      <c r="G829"/>
      <c r="H829"/>
      <c r="I829"/>
      <c r="J829"/>
    </row>
    <row r="830" spans="1:10" x14ac:dyDescent="0.25">
      <c r="A830" s="59"/>
      <c r="B830"/>
      <c r="C830" s="60"/>
      <c r="D830"/>
      <c r="E830" s="61"/>
      <c r="F830" s="60"/>
      <c r="G830"/>
      <c r="H830"/>
      <c r="I830"/>
      <c r="J830"/>
    </row>
    <row r="831" spans="1:10" x14ac:dyDescent="0.25">
      <c r="A831" s="59"/>
      <c r="B831"/>
      <c r="C831" s="60"/>
      <c r="D831"/>
      <c r="E831" s="61"/>
      <c r="F831" s="60"/>
      <c r="G831"/>
      <c r="H831"/>
      <c r="I831"/>
      <c r="J831"/>
    </row>
    <row r="832" spans="1:10" x14ac:dyDescent="0.25">
      <c r="A832" s="59"/>
      <c r="B832"/>
      <c r="C832" s="60"/>
      <c r="D832"/>
      <c r="E832" s="61"/>
      <c r="F832" s="60"/>
      <c r="G832"/>
      <c r="H832"/>
      <c r="I832"/>
      <c r="J832"/>
    </row>
    <row r="833" spans="1:10" x14ac:dyDescent="0.25">
      <c r="A833" s="59"/>
      <c r="B833"/>
      <c r="C833" s="60"/>
      <c r="D833"/>
      <c r="E833" s="61"/>
      <c r="F833" s="60"/>
      <c r="G833"/>
      <c r="H833"/>
      <c r="I833"/>
      <c r="J833"/>
    </row>
    <row r="834" spans="1:10" x14ac:dyDescent="0.25">
      <c r="A834" s="59"/>
      <c r="B834"/>
      <c r="C834" s="60"/>
      <c r="D834"/>
      <c r="E834" s="61"/>
      <c r="F834" s="60"/>
      <c r="G834"/>
      <c r="H834"/>
      <c r="I834"/>
      <c r="J834"/>
    </row>
    <row r="835" spans="1:10" x14ac:dyDescent="0.25">
      <c r="A835" s="59"/>
      <c r="B835"/>
      <c r="C835" s="60"/>
      <c r="D835"/>
      <c r="E835" s="61"/>
      <c r="F835" s="60"/>
      <c r="G835"/>
      <c r="H835"/>
      <c r="I835"/>
      <c r="J835"/>
    </row>
    <row r="836" spans="1:10" x14ac:dyDescent="0.25">
      <c r="A836" s="59"/>
      <c r="B836"/>
      <c r="C836" s="60"/>
      <c r="D836"/>
      <c r="E836" s="61"/>
      <c r="F836" s="60"/>
      <c r="G836"/>
      <c r="H836"/>
      <c r="I836"/>
      <c r="J836"/>
    </row>
    <row r="837" spans="1:10" x14ac:dyDescent="0.25">
      <c r="A837" s="59"/>
      <c r="B837"/>
      <c r="C837" s="60"/>
      <c r="D837"/>
      <c r="E837" s="61"/>
      <c r="F837" s="60"/>
      <c r="G837"/>
      <c r="H837"/>
      <c r="I837"/>
      <c r="J837"/>
    </row>
    <row r="838" spans="1:10" x14ac:dyDescent="0.25">
      <c r="A838" s="59"/>
      <c r="B838"/>
      <c r="C838" s="60"/>
      <c r="D838"/>
      <c r="E838" s="61"/>
      <c r="F838" s="60"/>
      <c r="G838"/>
      <c r="H838"/>
      <c r="I838"/>
      <c r="J838"/>
    </row>
    <row r="839" spans="1:10" x14ac:dyDescent="0.25">
      <c r="A839" s="59"/>
      <c r="B839"/>
      <c r="C839" s="60"/>
      <c r="D839"/>
      <c r="E839" s="61"/>
      <c r="F839" s="60"/>
      <c r="G839"/>
      <c r="H839"/>
      <c r="I839"/>
      <c r="J839"/>
    </row>
    <row r="840" spans="1:10" x14ac:dyDescent="0.25">
      <c r="A840" s="59"/>
      <c r="B840"/>
      <c r="C840" s="60"/>
      <c r="D840"/>
      <c r="E840" s="61"/>
      <c r="F840" s="60"/>
      <c r="G840"/>
      <c r="H840"/>
      <c r="I840"/>
      <c r="J840"/>
    </row>
    <row r="841" spans="1:10" x14ac:dyDescent="0.25">
      <c r="A841" s="59"/>
      <c r="B841"/>
      <c r="C841" s="60"/>
      <c r="D841"/>
      <c r="E841" s="61"/>
      <c r="F841" s="60"/>
      <c r="G841"/>
      <c r="H841"/>
      <c r="I841"/>
      <c r="J841"/>
    </row>
    <row r="842" spans="1:10" x14ac:dyDescent="0.25">
      <c r="A842" s="59"/>
      <c r="B842"/>
      <c r="C842" s="60"/>
      <c r="D842"/>
      <c r="E842" s="61"/>
      <c r="F842" s="60"/>
      <c r="G842"/>
      <c r="H842"/>
      <c r="I842"/>
      <c r="J842"/>
    </row>
    <row r="843" spans="1:10" x14ac:dyDescent="0.25">
      <c r="A843" s="59"/>
      <c r="B843"/>
      <c r="C843" s="60"/>
      <c r="D843"/>
      <c r="E843" s="61"/>
      <c r="F843" s="60"/>
      <c r="G843"/>
      <c r="H843"/>
      <c r="I843"/>
      <c r="J843"/>
    </row>
    <row r="844" spans="1:10" x14ac:dyDescent="0.25">
      <c r="A844" s="59"/>
      <c r="B844"/>
      <c r="C844" s="60"/>
      <c r="D844"/>
      <c r="E844" s="61"/>
      <c r="F844" s="60"/>
      <c r="G844"/>
      <c r="H844"/>
      <c r="I844"/>
      <c r="J844"/>
    </row>
    <row r="845" spans="1:10" x14ac:dyDescent="0.25">
      <c r="A845" s="59"/>
      <c r="B845"/>
      <c r="C845" s="60"/>
      <c r="D845"/>
      <c r="E845" s="61"/>
      <c r="F845" s="60"/>
      <c r="G845"/>
      <c r="H845"/>
      <c r="I845"/>
      <c r="J845"/>
    </row>
    <row r="846" spans="1:10" x14ac:dyDescent="0.25">
      <c r="A846" s="59"/>
      <c r="B846"/>
      <c r="C846" s="60"/>
      <c r="D846"/>
      <c r="E846" s="61"/>
      <c r="F846" s="60"/>
      <c r="G846"/>
      <c r="H846"/>
      <c r="I846"/>
      <c r="J846"/>
    </row>
    <row r="847" spans="1:10" x14ac:dyDescent="0.25">
      <c r="A847" s="59"/>
      <c r="B847"/>
      <c r="C847" s="60"/>
      <c r="D847"/>
      <c r="E847" s="61"/>
      <c r="F847" s="60"/>
      <c r="G847"/>
      <c r="H847"/>
      <c r="I847"/>
      <c r="J847"/>
    </row>
    <row r="848" spans="1:10" x14ac:dyDescent="0.25">
      <c r="A848" s="59"/>
      <c r="B848"/>
      <c r="C848" s="60"/>
      <c r="D848"/>
      <c r="E848" s="61"/>
      <c r="F848" s="60"/>
      <c r="G848"/>
      <c r="H848"/>
      <c r="I848"/>
      <c r="J848"/>
    </row>
    <row r="849" spans="1:10" x14ac:dyDescent="0.25">
      <c r="A849" s="59"/>
      <c r="B849"/>
      <c r="C849" s="60"/>
      <c r="D849"/>
      <c r="E849" s="61"/>
      <c r="F849" s="60"/>
      <c r="G849"/>
      <c r="H849"/>
      <c r="I849"/>
      <c r="J849"/>
    </row>
    <row r="850" spans="1:10" x14ac:dyDescent="0.25">
      <c r="A850" s="59"/>
      <c r="B850"/>
      <c r="C850" s="60"/>
      <c r="D850"/>
      <c r="E850" s="61"/>
      <c r="F850" s="60"/>
      <c r="G850"/>
      <c r="H850"/>
      <c r="I850"/>
      <c r="J850"/>
    </row>
    <row r="851" spans="1:10" x14ac:dyDescent="0.25">
      <c r="A851" s="59"/>
      <c r="B851"/>
      <c r="C851" s="60"/>
      <c r="D851"/>
      <c r="E851" s="61"/>
      <c r="F851" s="60"/>
      <c r="G851"/>
      <c r="H851"/>
      <c r="I851"/>
      <c r="J851"/>
    </row>
    <row r="852" spans="1:10" x14ac:dyDescent="0.25">
      <c r="A852" s="59"/>
      <c r="B852"/>
      <c r="C852" s="60"/>
      <c r="D852"/>
      <c r="E852" s="61"/>
      <c r="F852" s="60"/>
      <c r="G852"/>
      <c r="H852"/>
      <c r="I852"/>
      <c r="J852"/>
    </row>
    <row r="853" spans="1:10" x14ac:dyDescent="0.25">
      <c r="A853" s="59"/>
      <c r="B853"/>
      <c r="C853" s="60"/>
      <c r="D853"/>
      <c r="E853" s="61"/>
      <c r="F853" s="60"/>
      <c r="G853"/>
      <c r="H853"/>
      <c r="I853"/>
      <c r="J853"/>
    </row>
    <row r="854" spans="1:10" x14ac:dyDescent="0.25">
      <c r="A854" s="59"/>
      <c r="B854"/>
      <c r="C854" s="60"/>
      <c r="D854"/>
      <c r="E854" s="61"/>
      <c r="F854" s="60"/>
      <c r="G854"/>
      <c r="H854"/>
      <c r="I854"/>
      <c r="J854"/>
    </row>
    <row r="855" spans="1:10" x14ac:dyDescent="0.25">
      <c r="A855" s="59"/>
      <c r="B855"/>
      <c r="C855" s="60"/>
      <c r="D855"/>
      <c r="E855" s="61"/>
      <c r="F855" s="60"/>
      <c r="G855"/>
      <c r="H855"/>
      <c r="I855"/>
      <c r="J855"/>
    </row>
    <row r="856" spans="1:10" x14ac:dyDescent="0.25">
      <c r="A856" s="59"/>
      <c r="B856"/>
      <c r="C856" s="60"/>
      <c r="D856"/>
      <c r="E856" s="61"/>
      <c r="F856" s="60"/>
      <c r="G856"/>
      <c r="H856"/>
      <c r="I856"/>
      <c r="J856"/>
    </row>
    <row r="857" spans="1:10" x14ac:dyDescent="0.25">
      <c r="A857" s="59"/>
      <c r="B857"/>
      <c r="C857" s="60"/>
      <c r="D857"/>
      <c r="E857" s="61"/>
      <c r="F857" s="60"/>
      <c r="G857"/>
      <c r="H857"/>
      <c r="I857"/>
      <c r="J857"/>
    </row>
    <row r="858" spans="1:10" x14ac:dyDescent="0.25">
      <c r="A858" s="59"/>
      <c r="B858"/>
      <c r="C858" s="60"/>
      <c r="D858"/>
      <c r="E858" s="61"/>
      <c r="F858" s="60"/>
      <c r="G858"/>
      <c r="H858"/>
      <c r="I858"/>
      <c r="J858"/>
    </row>
    <row r="859" spans="1:10" x14ac:dyDescent="0.25">
      <c r="A859" s="59"/>
      <c r="B859"/>
      <c r="C859" s="60"/>
      <c r="D859"/>
      <c r="E859" s="61"/>
      <c r="F859" s="60"/>
      <c r="G859"/>
      <c r="H859"/>
      <c r="I859"/>
      <c r="J859"/>
    </row>
    <row r="860" spans="1:10" x14ac:dyDescent="0.25">
      <c r="A860" s="59"/>
      <c r="B860"/>
      <c r="C860" s="60"/>
      <c r="D860"/>
      <c r="E860" s="61"/>
      <c r="F860" s="60"/>
      <c r="G860"/>
      <c r="H860"/>
      <c r="I860"/>
      <c r="J860"/>
    </row>
    <row r="861" spans="1:10" x14ac:dyDescent="0.25">
      <c r="A861" s="59"/>
      <c r="B861"/>
      <c r="C861" s="60"/>
      <c r="D861"/>
      <c r="E861" s="61"/>
      <c r="F861" s="60"/>
      <c r="G861"/>
      <c r="H861"/>
      <c r="I861"/>
      <c r="J861"/>
    </row>
    <row r="862" spans="1:10" x14ac:dyDescent="0.25">
      <c r="A862" s="59"/>
      <c r="B862"/>
      <c r="C862" s="60"/>
      <c r="D862"/>
      <c r="E862" s="61"/>
      <c r="F862" s="60"/>
      <c r="G862"/>
      <c r="H862"/>
      <c r="I862"/>
      <c r="J862"/>
    </row>
    <row r="863" spans="1:10" x14ac:dyDescent="0.25">
      <c r="A863" s="59"/>
      <c r="B863"/>
      <c r="C863" s="60"/>
      <c r="D863"/>
      <c r="E863" s="61"/>
      <c r="F863" s="60"/>
      <c r="G863"/>
      <c r="H863"/>
      <c r="I863"/>
      <c r="J863"/>
    </row>
    <row r="864" spans="1:10" x14ac:dyDescent="0.25">
      <c r="A864" s="59"/>
      <c r="B864"/>
      <c r="C864" s="60"/>
      <c r="D864"/>
      <c r="E864" s="61"/>
      <c r="F864" s="60"/>
      <c r="G864"/>
      <c r="H864"/>
      <c r="I864"/>
      <c r="J864"/>
    </row>
    <row r="865" spans="1:10" x14ac:dyDescent="0.25">
      <c r="A865" s="59"/>
      <c r="B865"/>
      <c r="C865" s="60"/>
      <c r="D865"/>
      <c r="E865" s="61"/>
      <c r="F865" s="60"/>
      <c r="G865"/>
      <c r="H865"/>
      <c r="I865"/>
      <c r="J865"/>
    </row>
    <row r="866" spans="1:10" x14ac:dyDescent="0.25">
      <c r="A866" s="59"/>
      <c r="B866"/>
      <c r="C866" s="60"/>
      <c r="D866"/>
      <c r="E866" s="61"/>
      <c r="F866" s="60"/>
      <c r="G866"/>
      <c r="H866"/>
      <c r="I866"/>
      <c r="J866"/>
    </row>
    <row r="867" spans="1:10" x14ac:dyDescent="0.25">
      <c r="A867" s="59"/>
      <c r="B867"/>
      <c r="C867" s="60"/>
      <c r="D867"/>
      <c r="E867" s="61"/>
      <c r="F867" s="60"/>
      <c r="G867"/>
      <c r="H867"/>
      <c r="I867"/>
      <c r="J867"/>
    </row>
    <row r="868" spans="1:10" x14ac:dyDescent="0.25">
      <c r="A868" s="59"/>
      <c r="B868"/>
      <c r="C868" s="60"/>
      <c r="D868"/>
      <c r="E868" s="61"/>
      <c r="F868" s="60"/>
      <c r="G868"/>
      <c r="H868"/>
      <c r="I868"/>
      <c r="J868"/>
    </row>
    <row r="869" spans="1:10" x14ac:dyDescent="0.25">
      <c r="A869" s="59"/>
      <c r="B869"/>
      <c r="C869" s="60"/>
      <c r="D869"/>
      <c r="E869" s="61"/>
      <c r="F869" s="60"/>
      <c r="G869"/>
      <c r="H869"/>
      <c r="I869"/>
      <c r="J869"/>
    </row>
    <row r="870" spans="1:10" x14ac:dyDescent="0.25">
      <c r="A870" s="59"/>
      <c r="B870"/>
      <c r="C870" s="60"/>
      <c r="D870"/>
      <c r="E870" s="61"/>
      <c r="F870" s="60"/>
      <c r="G870"/>
      <c r="H870"/>
      <c r="I870"/>
      <c r="J870"/>
    </row>
    <row r="871" spans="1:10" x14ac:dyDescent="0.25">
      <c r="A871" s="59"/>
      <c r="B871"/>
      <c r="C871" s="60"/>
      <c r="D871"/>
      <c r="E871" s="61"/>
      <c r="F871" s="60"/>
      <c r="G871"/>
      <c r="H871"/>
      <c r="I871"/>
      <c r="J871"/>
    </row>
    <row r="872" spans="1:10" x14ac:dyDescent="0.25">
      <c r="A872" s="59"/>
      <c r="B872"/>
      <c r="C872" s="60"/>
      <c r="D872"/>
      <c r="E872" s="61"/>
      <c r="F872" s="60"/>
      <c r="G872"/>
      <c r="H872"/>
      <c r="I872"/>
      <c r="J872"/>
    </row>
    <row r="873" spans="1:10" x14ac:dyDescent="0.25">
      <c r="A873" s="59"/>
      <c r="B873"/>
      <c r="C873" s="60"/>
      <c r="D873"/>
      <c r="E873" s="61"/>
      <c r="F873" s="60"/>
      <c r="G873"/>
      <c r="H873"/>
      <c r="I873"/>
      <c r="J873"/>
    </row>
    <row r="874" spans="1:10" x14ac:dyDescent="0.25">
      <c r="A874" s="59"/>
      <c r="B874"/>
      <c r="C874" s="60"/>
      <c r="D874"/>
      <c r="E874" s="61"/>
      <c r="F874" s="60"/>
      <c r="G874"/>
      <c r="H874"/>
      <c r="I874"/>
      <c r="J874"/>
    </row>
    <row r="875" spans="1:10" x14ac:dyDescent="0.25">
      <c r="A875" s="59"/>
      <c r="B875"/>
      <c r="C875" s="60"/>
      <c r="D875"/>
      <c r="E875" s="61"/>
      <c r="F875" s="60"/>
      <c r="G875"/>
      <c r="H875"/>
      <c r="I875"/>
      <c r="J875"/>
    </row>
    <row r="876" spans="1:10" x14ac:dyDescent="0.25">
      <c r="A876" s="59"/>
      <c r="B876"/>
      <c r="C876" s="60"/>
      <c r="D876"/>
      <c r="E876" s="61"/>
      <c r="F876" s="60"/>
      <c r="G876"/>
      <c r="H876"/>
      <c r="I876"/>
      <c r="J876"/>
    </row>
    <row r="877" spans="1:10" x14ac:dyDescent="0.25">
      <c r="A877" s="59"/>
      <c r="B877"/>
      <c r="C877" s="60"/>
      <c r="D877"/>
      <c r="E877" s="61"/>
      <c r="F877" s="60"/>
      <c r="G877"/>
      <c r="H877"/>
      <c r="I877"/>
      <c r="J877"/>
    </row>
    <row r="878" spans="1:10" x14ac:dyDescent="0.25">
      <c r="A878" s="59"/>
      <c r="B878"/>
      <c r="C878" s="60"/>
      <c r="D878"/>
      <c r="E878" s="61"/>
      <c r="F878" s="60"/>
      <c r="G878"/>
      <c r="H878"/>
      <c r="I878"/>
      <c r="J878"/>
    </row>
    <row r="879" spans="1:10" x14ac:dyDescent="0.25">
      <c r="A879" s="59"/>
      <c r="B879"/>
      <c r="C879" s="60"/>
      <c r="D879"/>
      <c r="E879" s="61"/>
      <c r="F879" s="60"/>
      <c r="G879"/>
      <c r="H879"/>
      <c r="I879"/>
      <c r="J879"/>
    </row>
    <row r="880" spans="1:10" x14ac:dyDescent="0.25">
      <c r="A880" s="59"/>
      <c r="B880"/>
      <c r="C880" s="60"/>
      <c r="D880"/>
      <c r="E880" s="61"/>
      <c r="F880" s="60"/>
      <c r="G880"/>
      <c r="H880"/>
      <c r="I880"/>
      <c r="J880"/>
    </row>
    <row r="881" spans="1:10" x14ac:dyDescent="0.25">
      <c r="A881" s="59"/>
      <c r="B881"/>
      <c r="C881" s="60"/>
      <c r="D881"/>
      <c r="E881" s="61"/>
      <c r="F881" s="60"/>
      <c r="G881"/>
      <c r="H881"/>
      <c r="I881"/>
      <c r="J881"/>
    </row>
    <row r="882" spans="1:10" x14ac:dyDescent="0.25">
      <c r="A882" s="59"/>
      <c r="B882"/>
      <c r="C882" s="60"/>
      <c r="D882"/>
      <c r="E882" s="61"/>
      <c r="F882" s="60"/>
      <c r="G882"/>
      <c r="H882"/>
      <c r="I882"/>
      <c r="J882"/>
    </row>
    <row r="883" spans="1:10" x14ac:dyDescent="0.25">
      <c r="A883" s="59"/>
      <c r="B883"/>
      <c r="C883" s="60"/>
      <c r="D883"/>
      <c r="E883" s="61"/>
      <c r="F883" s="60"/>
      <c r="G883"/>
      <c r="H883"/>
      <c r="I883"/>
      <c r="J883"/>
    </row>
    <row r="884" spans="1:10" x14ac:dyDescent="0.25">
      <c r="A884" s="59"/>
      <c r="B884"/>
      <c r="C884" s="60"/>
      <c r="D884"/>
      <c r="E884" s="61"/>
      <c r="F884" s="60"/>
      <c r="G884"/>
      <c r="H884"/>
      <c r="I884"/>
      <c r="J884"/>
    </row>
    <row r="885" spans="1:10" x14ac:dyDescent="0.25">
      <c r="A885" s="59"/>
      <c r="B885"/>
      <c r="C885" s="60"/>
      <c r="D885"/>
      <c r="E885" s="61"/>
      <c r="F885" s="60"/>
      <c r="G885"/>
      <c r="H885"/>
      <c r="I885"/>
      <c r="J885"/>
    </row>
    <row r="886" spans="1:10" x14ac:dyDescent="0.25">
      <c r="A886" s="59"/>
      <c r="B886"/>
      <c r="C886" s="60"/>
      <c r="D886"/>
      <c r="E886" s="61"/>
      <c r="F886" s="60"/>
      <c r="G886"/>
      <c r="H886"/>
      <c r="I886"/>
      <c r="J886"/>
    </row>
    <row r="887" spans="1:10" x14ac:dyDescent="0.25">
      <c r="A887" s="59"/>
      <c r="B887"/>
      <c r="C887" s="60"/>
      <c r="D887"/>
      <c r="E887" s="61"/>
      <c r="F887" s="60"/>
      <c r="G887"/>
      <c r="H887"/>
      <c r="I887"/>
      <c r="J887"/>
    </row>
    <row r="888" spans="1:10" x14ac:dyDescent="0.25">
      <c r="A888" s="59"/>
      <c r="B888"/>
      <c r="C888" s="60"/>
      <c r="D888"/>
      <c r="E888" s="61"/>
      <c r="F888" s="60"/>
      <c r="G888"/>
      <c r="H888"/>
      <c r="I888"/>
      <c r="J888"/>
    </row>
    <row r="889" spans="1:10" x14ac:dyDescent="0.25">
      <c r="A889" s="59"/>
      <c r="B889"/>
      <c r="C889" s="60"/>
      <c r="D889"/>
      <c r="E889" s="61"/>
      <c r="F889" s="60"/>
      <c r="G889"/>
      <c r="H889"/>
      <c r="I889"/>
      <c r="J889"/>
    </row>
    <row r="890" spans="1:10" x14ac:dyDescent="0.25">
      <c r="A890" s="59"/>
      <c r="B890"/>
      <c r="C890" s="60"/>
      <c r="D890"/>
      <c r="E890" s="61"/>
      <c r="F890" s="60"/>
      <c r="G890"/>
      <c r="H890"/>
      <c r="I890"/>
      <c r="J890"/>
    </row>
    <row r="891" spans="1:10" x14ac:dyDescent="0.25">
      <c r="A891" s="59"/>
      <c r="B891"/>
      <c r="C891" s="60"/>
      <c r="D891"/>
      <c r="E891" s="61"/>
      <c r="F891" s="60"/>
      <c r="G891"/>
      <c r="H891"/>
      <c r="I891"/>
      <c r="J891"/>
    </row>
    <row r="892" spans="1:10" x14ac:dyDescent="0.25">
      <c r="A892" s="59"/>
      <c r="B892"/>
      <c r="C892" s="60"/>
      <c r="D892"/>
      <c r="E892" s="61"/>
      <c r="F892" s="60"/>
      <c r="G892"/>
      <c r="H892"/>
      <c r="I892"/>
      <c r="J892"/>
    </row>
    <row r="893" spans="1:10" x14ac:dyDescent="0.25">
      <c r="A893" s="59"/>
      <c r="B893"/>
      <c r="C893" s="60"/>
      <c r="D893"/>
      <c r="E893" s="61"/>
      <c r="F893" s="60"/>
      <c r="G893"/>
      <c r="H893"/>
      <c r="I893"/>
      <c r="J893"/>
    </row>
    <row r="894" spans="1:10" x14ac:dyDescent="0.25">
      <c r="A894" s="59"/>
      <c r="B894"/>
      <c r="C894" s="60"/>
      <c r="D894"/>
      <c r="E894" s="61"/>
      <c r="F894" s="60"/>
      <c r="G894"/>
      <c r="H894"/>
      <c r="I894"/>
      <c r="J894"/>
    </row>
    <row r="895" spans="1:10" x14ac:dyDescent="0.25">
      <c r="A895" s="59"/>
      <c r="B895"/>
      <c r="C895" s="60"/>
      <c r="D895"/>
      <c r="E895" s="61"/>
      <c r="F895" s="60"/>
      <c r="G895"/>
      <c r="H895"/>
      <c r="I895"/>
      <c r="J895"/>
    </row>
    <row r="896" spans="1:10" x14ac:dyDescent="0.25">
      <c r="A896" s="59"/>
      <c r="B896"/>
      <c r="C896" s="60"/>
      <c r="D896"/>
      <c r="E896" s="61"/>
      <c r="F896" s="60"/>
      <c r="G896"/>
      <c r="H896"/>
      <c r="I896"/>
      <c r="J896"/>
    </row>
    <row r="897" spans="1:10" x14ac:dyDescent="0.25">
      <c r="A897" s="59"/>
      <c r="B897"/>
      <c r="C897" s="60"/>
      <c r="D897"/>
      <c r="E897" s="61"/>
      <c r="F897" s="60"/>
      <c r="G897"/>
      <c r="H897"/>
      <c r="I897"/>
      <c r="J897"/>
    </row>
    <row r="898" spans="1:10" x14ac:dyDescent="0.25">
      <c r="A898" s="59"/>
      <c r="B898"/>
      <c r="C898" s="60"/>
      <c r="D898"/>
      <c r="E898" s="61"/>
      <c r="F898" s="60"/>
      <c r="G898"/>
      <c r="H898"/>
      <c r="I898"/>
      <c r="J898"/>
    </row>
    <row r="899" spans="1:10" x14ac:dyDescent="0.25">
      <c r="A899" s="59"/>
      <c r="B899"/>
      <c r="C899" s="60"/>
      <c r="D899"/>
      <c r="E899" s="61"/>
      <c r="F899" s="60"/>
      <c r="G899"/>
      <c r="H899"/>
      <c r="I899"/>
      <c r="J899"/>
    </row>
    <row r="900" spans="1:10" x14ac:dyDescent="0.25">
      <c r="A900" s="59"/>
      <c r="B900"/>
      <c r="C900" s="60"/>
      <c r="D900"/>
      <c r="E900" s="61"/>
      <c r="F900" s="60"/>
      <c r="G900"/>
      <c r="H900"/>
      <c r="I900"/>
      <c r="J900"/>
    </row>
    <row r="901" spans="1:10" x14ac:dyDescent="0.25">
      <c r="A901" s="59"/>
      <c r="B901"/>
      <c r="C901" s="60"/>
      <c r="D901"/>
      <c r="E901" s="61"/>
      <c r="F901" s="60"/>
      <c r="G901"/>
      <c r="H901"/>
      <c r="I901"/>
      <c r="J901"/>
    </row>
    <row r="902" spans="1:10" x14ac:dyDescent="0.25">
      <c r="A902" s="59"/>
      <c r="B902"/>
      <c r="C902" s="60"/>
      <c r="D902"/>
      <c r="E902" s="61"/>
      <c r="F902" s="60"/>
      <c r="G902"/>
      <c r="H902"/>
      <c r="I902"/>
      <c r="J902"/>
    </row>
    <row r="903" spans="1:10" x14ac:dyDescent="0.25">
      <c r="A903" s="59"/>
      <c r="B903"/>
      <c r="C903" s="60"/>
      <c r="D903"/>
      <c r="E903" s="61"/>
      <c r="F903" s="60"/>
      <c r="G903"/>
      <c r="H903"/>
      <c r="I903"/>
      <c r="J903"/>
    </row>
    <row r="904" spans="1:10" x14ac:dyDescent="0.25">
      <c r="A904" s="59"/>
      <c r="B904"/>
      <c r="C904" s="60"/>
      <c r="D904"/>
      <c r="E904" s="61"/>
      <c r="F904" s="60"/>
      <c r="G904"/>
      <c r="H904"/>
      <c r="I904"/>
      <c r="J904"/>
    </row>
    <row r="905" spans="1:10" x14ac:dyDescent="0.25">
      <c r="A905" s="59"/>
      <c r="B905"/>
      <c r="C905" s="60"/>
      <c r="D905"/>
      <c r="E905" s="61"/>
      <c r="F905" s="60"/>
      <c r="G905"/>
      <c r="H905"/>
      <c r="I905"/>
      <c r="J905"/>
    </row>
    <row r="906" spans="1:10" x14ac:dyDescent="0.25">
      <c r="A906" s="59"/>
      <c r="B906"/>
      <c r="C906" s="60"/>
      <c r="D906"/>
      <c r="E906" s="61"/>
      <c r="F906" s="60"/>
      <c r="G906"/>
      <c r="H906"/>
      <c r="I906"/>
      <c r="J906"/>
    </row>
    <row r="907" spans="1:10" x14ac:dyDescent="0.25">
      <c r="A907" s="59"/>
      <c r="B907"/>
      <c r="C907" s="60"/>
      <c r="D907"/>
      <c r="E907" s="61"/>
      <c r="F907" s="60"/>
      <c r="G907"/>
      <c r="H907"/>
      <c r="I907"/>
      <c r="J907"/>
    </row>
    <row r="908" spans="1:10" x14ac:dyDescent="0.25">
      <c r="A908" s="59"/>
      <c r="B908"/>
      <c r="C908" s="60"/>
      <c r="D908"/>
      <c r="E908" s="61"/>
      <c r="F908" s="60"/>
      <c r="G908"/>
      <c r="H908"/>
      <c r="I908"/>
      <c r="J908"/>
    </row>
    <row r="909" spans="1:10" x14ac:dyDescent="0.25">
      <c r="A909" s="59"/>
      <c r="B909"/>
      <c r="C909" s="60"/>
      <c r="D909"/>
      <c r="E909" s="61"/>
      <c r="F909" s="60"/>
      <c r="G909"/>
      <c r="H909"/>
      <c r="I909"/>
      <c r="J909"/>
    </row>
    <row r="910" spans="1:10" x14ac:dyDescent="0.25">
      <c r="A910" s="59"/>
      <c r="B910"/>
      <c r="C910" s="60"/>
      <c r="D910"/>
      <c r="E910" s="61"/>
      <c r="F910" s="60"/>
      <c r="G910"/>
      <c r="H910"/>
      <c r="I910"/>
      <c r="J910"/>
    </row>
    <row r="911" spans="1:10" x14ac:dyDescent="0.25">
      <c r="A911" s="59"/>
      <c r="B911"/>
      <c r="C911" s="60"/>
      <c r="D911"/>
      <c r="E911" s="61"/>
      <c r="F911" s="60"/>
      <c r="G911"/>
      <c r="H911"/>
      <c r="I911"/>
      <c r="J911"/>
    </row>
    <row r="912" spans="1:10" x14ac:dyDescent="0.25">
      <c r="A912" s="59"/>
      <c r="B912"/>
      <c r="C912" s="60"/>
      <c r="D912"/>
      <c r="E912" s="61"/>
      <c r="F912" s="60"/>
      <c r="G912"/>
      <c r="H912"/>
      <c r="I912"/>
      <c r="J912"/>
    </row>
    <row r="913" spans="1:10" x14ac:dyDescent="0.25">
      <c r="A913" s="59"/>
      <c r="B913"/>
      <c r="C913" s="60"/>
      <c r="D913"/>
      <c r="E913" s="61"/>
      <c r="F913" s="60"/>
      <c r="G913"/>
      <c r="H913"/>
      <c r="I913"/>
      <c r="J913"/>
    </row>
    <row r="914" spans="1:10" x14ac:dyDescent="0.25">
      <c r="A914" s="59"/>
      <c r="B914"/>
      <c r="C914" s="60"/>
      <c r="D914"/>
      <c r="E914" s="61"/>
      <c r="F914" s="60"/>
      <c r="G914"/>
      <c r="H914"/>
      <c r="I914"/>
      <c r="J914"/>
    </row>
    <row r="915" spans="1:10" x14ac:dyDescent="0.25">
      <c r="A915" s="59"/>
      <c r="B915"/>
      <c r="C915" s="60"/>
      <c r="D915"/>
      <c r="E915" s="61"/>
      <c r="F915" s="60"/>
      <c r="G915"/>
      <c r="H915"/>
      <c r="I915"/>
      <c r="J915"/>
    </row>
    <row r="916" spans="1:10" x14ac:dyDescent="0.25">
      <c r="A916" s="59"/>
      <c r="B916"/>
      <c r="C916" s="60"/>
      <c r="D916"/>
      <c r="E916" s="61"/>
      <c r="F916" s="60"/>
      <c r="G916"/>
      <c r="H916"/>
      <c r="I916"/>
      <c r="J916"/>
    </row>
    <row r="917" spans="1:10" x14ac:dyDescent="0.25">
      <c r="A917" s="59"/>
      <c r="B917"/>
      <c r="C917" s="60"/>
      <c r="D917"/>
      <c r="E917" s="61"/>
      <c r="F917" s="60"/>
      <c r="G917"/>
      <c r="H917"/>
      <c r="I917"/>
      <c r="J917"/>
    </row>
    <row r="918" spans="1:10" x14ac:dyDescent="0.25">
      <c r="A918" s="59"/>
      <c r="B918"/>
      <c r="C918" s="60"/>
      <c r="D918"/>
      <c r="E918" s="61"/>
      <c r="F918" s="60"/>
      <c r="G918"/>
      <c r="H918"/>
      <c r="I918"/>
      <c r="J918"/>
    </row>
    <row r="919" spans="1:10" x14ac:dyDescent="0.25">
      <c r="A919" s="59"/>
      <c r="B919"/>
      <c r="C919" s="60"/>
      <c r="D919"/>
      <c r="E919" s="61"/>
      <c r="F919" s="60"/>
      <c r="G919"/>
      <c r="H919"/>
      <c r="I919"/>
      <c r="J919"/>
    </row>
    <row r="920" spans="1:10" x14ac:dyDescent="0.25">
      <c r="A920" s="59"/>
      <c r="B920"/>
      <c r="C920" s="60"/>
      <c r="D920"/>
      <c r="E920" s="61"/>
      <c r="F920" s="60"/>
      <c r="G920"/>
      <c r="H920"/>
      <c r="I920"/>
      <c r="J920"/>
    </row>
    <row r="921" spans="1:10" x14ac:dyDescent="0.25">
      <c r="A921" s="59"/>
      <c r="B921"/>
      <c r="C921" s="60"/>
      <c r="D921"/>
      <c r="E921" s="61"/>
      <c r="F921" s="60"/>
      <c r="G921"/>
      <c r="H921"/>
      <c r="I921"/>
      <c r="J921"/>
    </row>
    <row r="922" spans="1:10" x14ac:dyDescent="0.25">
      <c r="A922" s="59"/>
      <c r="B922"/>
      <c r="C922" s="60"/>
      <c r="D922"/>
      <c r="E922" s="61"/>
      <c r="F922" s="60"/>
      <c r="G922"/>
      <c r="H922"/>
      <c r="I922"/>
      <c r="J922"/>
    </row>
    <row r="923" spans="1:10" x14ac:dyDescent="0.25">
      <c r="A923" s="59"/>
      <c r="B923"/>
      <c r="C923" s="60"/>
      <c r="D923"/>
      <c r="E923" s="61"/>
      <c r="F923" s="60"/>
      <c r="G923"/>
      <c r="H923"/>
      <c r="I923"/>
      <c r="J923"/>
    </row>
    <row r="924" spans="1:10" x14ac:dyDescent="0.25">
      <c r="A924" s="59"/>
      <c r="B924"/>
      <c r="C924" s="60"/>
      <c r="D924"/>
      <c r="E924" s="61"/>
      <c r="F924" s="60"/>
      <c r="G924"/>
      <c r="H924"/>
      <c r="I924"/>
      <c r="J924"/>
    </row>
    <row r="925" spans="1:10" x14ac:dyDescent="0.25">
      <c r="A925" s="59"/>
      <c r="B925"/>
      <c r="C925" s="60"/>
      <c r="D925"/>
      <c r="E925" s="61"/>
      <c r="F925" s="60"/>
      <c r="G925"/>
      <c r="H925"/>
      <c r="I925"/>
      <c r="J925"/>
    </row>
    <row r="926" spans="1:10" x14ac:dyDescent="0.25">
      <c r="A926" s="59"/>
      <c r="B926"/>
      <c r="C926" s="60"/>
      <c r="D926"/>
      <c r="E926" s="61"/>
      <c r="F926" s="60"/>
      <c r="G926"/>
      <c r="H926"/>
      <c r="I926"/>
      <c r="J926"/>
    </row>
    <row r="927" spans="1:10" x14ac:dyDescent="0.25">
      <c r="A927" s="59"/>
      <c r="B927"/>
      <c r="C927" s="60"/>
      <c r="D927"/>
      <c r="E927" s="61"/>
      <c r="F927" s="60"/>
      <c r="G927"/>
      <c r="H927"/>
      <c r="I927"/>
      <c r="J927"/>
    </row>
    <row r="928" spans="1:10" x14ac:dyDescent="0.25">
      <c r="A928" s="59"/>
      <c r="B928"/>
      <c r="C928" s="60"/>
      <c r="D928"/>
      <c r="E928" s="61"/>
      <c r="F928" s="60"/>
      <c r="G928"/>
      <c r="H928"/>
      <c r="I928"/>
      <c r="J928"/>
    </row>
    <row r="929" spans="1:10" x14ac:dyDescent="0.25">
      <c r="A929" s="59"/>
      <c r="B929"/>
      <c r="C929" s="60"/>
      <c r="D929"/>
      <c r="E929" s="61"/>
      <c r="F929" s="60"/>
      <c r="G929"/>
      <c r="H929"/>
      <c r="I929"/>
      <c r="J929"/>
    </row>
    <row r="930" spans="1:10" x14ac:dyDescent="0.25">
      <c r="A930" s="59"/>
      <c r="B930"/>
      <c r="C930" s="60"/>
      <c r="D930"/>
      <c r="E930" s="61"/>
      <c r="F930" s="60"/>
      <c r="G930"/>
      <c r="H930"/>
      <c r="I930"/>
      <c r="J930"/>
    </row>
    <row r="931" spans="1:10" x14ac:dyDescent="0.25">
      <c r="A931" s="59"/>
      <c r="B931"/>
      <c r="C931" s="60"/>
      <c r="D931"/>
      <c r="E931" s="61"/>
      <c r="F931" s="60"/>
      <c r="G931"/>
      <c r="H931"/>
      <c r="I931"/>
      <c r="J931"/>
    </row>
    <row r="932" spans="1:10" x14ac:dyDescent="0.25">
      <c r="A932" s="59"/>
      <c r="B932"/>
      <c r="C932" s="60"/>
      <c r="D932"/>
      <c r="E932" s="61"/>
      <c r="F932" s="60"/>
      <c r="G932"/>
      <c r="H932"/>
      <c r="I932"/>
      <c r="J932"/>
    </row>
    <row r="933" spans="1:10" x14ac:dyDescent="0.25">
      <c r="A933" s="59"/>
      <c r="B933"/>
      <c r="C933" s="60"/>
      <c r="D933"/>
      <c r="E933" s="61"/>
      <c r="F933" s="60"/>
      <c r="G933"/>
      <c r="H933"/>
      <c r="I933"/>
      <c r="J933"/>
    </row>
    <row r="934" spans="1:10" x14ac:dyDescent="0.25">
      <c r="A934" s="59"/>
      <c r="B934"/>
      <c r="C934" s="60"/>
      <c r="D934"/>
      <c r="E934" s="61"/>
      <c r="F934" s="60"/>
      <c r="G934"/>
      <c r="H934"/>
      <c r="I934"/>
      <c r="J934"/>
    </row>
    <row r="935" spans="1:10" x14ac:dyDescent="0.25">
      <c r="A935" s="59"/>
      <c r="B935"/>
      <c r="C935" s="60"/>
      <c r="D935"/>
      <c r="E935" s="61"/>
      <c r="F935" s="60"/>
      <c r="G935"/>
      <c r="H935"/>
      <c r="I935"/>
      <c r="J935"/>
    </row>
    <row r="936" spans="1:10" x14ac:dyDescent="0.25">
      <c r="A936" s="59"/>
      <c r="B936"/>
      <c r="C936" s="60"/>
      <c r="D936"/>
      <c r="E936" s="61"/>
      <c r="F936" s="60"/>
      <c r="G936"/>
      <c r="H936"/>
      <c r="I936"/>
      <c r="J936"/>
    </row>
    <row r="937" spans="1:10" x14ac:dyDescent="0.25">
      <c r="A937" s="59"/>
      <c r="B937"/>
      <c r="C937" s="60"/>
      <c r="D937"/>
      <c r="E937" s="61"/>
      <c r="F937" s="60"/>
      <c r="G937"/>
      <c r="H937"/>
      <c r="I937"/>
      <c r="J937"/>
    </row>
    <row r="938" spans="1:10" x14ac:dyDescent="0.25">
      <c r="A938" s="59"/>
      <c r="B938"/>
      <c r="C938" s="60"/>
      <c r="D938"/>
      <c r="E938" s="61"/>
      <c r="F938" s="60"/>
      <c r="G938"/>
      <c r="H938"/>
      <c r="I938"/>
      <c r="J938"/>
    </row>
    <row r="939" spans="1:10" x14ac:dyDescent="0.25">
      <c r="A939" s="59"/>
      <c r="B939"/>
      <c r="C939" s="60"/>
      <c r="D939"/>
      <c r="E939" s="61"/>
      <c r="F939" s="60"/>
      <c r="G939"/>
      <c r="H939"/>
      <c r="I939"/>
      <c r="J939"/>
    </row>
    <row r="940" spans="1:10" x14ac:dyDescent="0.25">
      <c r="A940" s="59"/>
      <c r="B940"/>
      <c r="C940" s="60"/>
      <c r="D940"/>
      <c r="E940" s="61"/>
      <c r="F940" s="60"/>
      <c r="G940"/>
      <c r="H940"/>
      <c r="I940"/>
      <c r="J940"/>
    </row>
    <row r="941" spans="1:10" x14ac:dyDescent="0.25">
      <c r="A941" s="59"/>
      <c r="B941"/>
      <c r="C941" s="60"/>
      <c r="D941"/>
      <c r="E941" s="61"/>
      <c r="F941" s="60"/>
      <c r="G941"/>
      <c r="H941"/>
      <c r="I941"/>
      <c r="J941"/>
    </row>
    <row r="942" spans="1:10" x14ac:dyDescent="0.25">
      <c r="A942" s="59"/>
      <c r="B942"/>
      <c r="C942" s="60"/>
      <c r="D942"/>
      <c r="E942" s="61"/>
      <c r="F942" s="60"/>
      <c r="G942"/>
      <c r="H942"/>
      <c r="I942"/>
      <c r="J942"/>
    </row>
    <row r="943" spans="1:10" x14ac:dyDescent="0.25">
      <c r="A943" s="59"/>
      <c r="B943"/>
      <c r="C943" s="60"/>
      <c r="D943"/>
      <c r="E943" s="61"/>
      <c r="F943" s="60"/>
      <c r="G943"/>
      <c r="H943"/>
      <c r="I943"/>
      <c r="J943"/>
    </row>
    <row r="944" spans="1:10" x14ac:dyDescent="0.25">
      <c r="A944" s="59"/>
      <c r="B944"/>
      <c r="C944" s="60"/>
      <c r="D944"/>
      <c r="E944" s="61"/>
      <c r="F944" s="60"/>
      <c r="G944"/>
      <c r="H944"/>
      <c r="I944"/>
      <c r="J944"/>
    </row>
    <row r="945" spans="1:10" x14ac:dyDescent="0.25">
      <c r="A945" s="59"/>
      <c r="B945"/>
      <c r="C945" s="60"/>
      <c r="D945"/>
      <c r="E945" s="61"/>
      <c r="F945" s="60"/>
      <c r="G945"/>
      <c r="H945"/>
      <c r="I945"/>
      <c r="J945"/>
    </row>
    <row r="946" spans="1:10" x14ac:dyDescent="0.25">
      <c r="A946" s="59"/>
      <c r="B946"/>
      <c r="C946" s="60"/>
      <c r="D946"/>
      <c r="E946" s="61"/>
      <c r="F946" s="60"/>
      <c r="G946"/>
      <c r="H946"/>
      <c r="I946"/>
      <c r="J946"/>
    </row>
    <row r="947" spans="1:10" x14ac:dyDescent="0.25">
      <c r="A947" s="59"/>
      <c r="B947"/>
      <c r="C947" s="60"/>
      <c r="D947"/>
      <c r="E947" s="61"/>
      <c r="F947" s="60"/>
      <c r="G947"/>
      <c r="H947"/>
      <c r="I947"/>
      <c r="J947"/>
    </row>
    <row r="948" spans="1:10" x14ac:dyDescent="0.25">
      <c r="A948" s="59"/>
      <c r="B948"/>
      <c r="C948" s="60"/>
      <c r="D948"/>
      <c r="E948" s="61"/>
      <c r="F948" s="60"/>
      <c r="G948"/>
      <c r="H948"/>
      <c r="I948"/>
      <c r="J948"/>
    </row>
    <row r="949" spans="1:10" x14ac:dyDescent="0.25">
      <c r="A949" s="59"/>
      <c r="B949"/>
      <c r="C949" s="60"/>
      <c r="D949"/>
      <c r="E949" s="61"/>
      <c r="F949" s="60"/>
      <c r="G949"/>
      <c r="H949"/>
      <c r="I949"/>
      <c r="J949"/>
    </row>
    <row r="950" spans="1:10" x14ac:dyDescent="0.25">
      <c r="A950" s="59"/>
      <c r="B950"/>
      <c r="C950" s="60"/>
      <c r="D950"/>
      <c r="E950" s="61"/>
      <c r="F950" s="60"/>
      <c r="G950"/>
      <c r="H950"/>
      <c r="I950"/>
      <c r="J950"/>
    </row>
    <row r="951" spans="1:10" x14ac:dyDescent="0.25">
      <c r="A951" s="59"/>
      <c r="B951"/>
      <c r="C951" s="60"/>
      <c r="D951"/>
      <c r="E951" s="61"/>
      <c r="F951" s="60"/>
      <c r="G951"/>
      <c r="H951"/>
      <c r="I951"/>
      <c r="J951"/>
    </row>
    <row r="952" spans="1:10" x14ac:dyDescent="0.25">
      <c r="A952" s="59"/>
      <c r="B952"/>
      <c r="C952" s="60"/>
      <c r="D952"/>
      <c r="E952" s="61"/>
      <c r="F952" s="60"/>
      <c r="G952"/>
      <c r="H952"/>
      <c r="I952"/>
      <c r="J952"/>
    </row>
    <row r="953" spans="1:10" x14ac:dyDescent="0.25">
      <c r="A953" s="59"/>
      <c r="B953"/>
      <c r="C953" s="60"/>
      <c r="D953"/>
      <c r="E953" s="61"/>
      <c r="F953" s="60"/>
      <c r="G953"/>
      <c r="H953"/>
      <c r="I953"/>
      <c r="J953"/>
    </row>
    <row r="954" spans="1:10" x14ac:dyDescent="0.25">
      <c r="A954" s="59"/>
      <c r="B954"/>
      <c r="C954" s="60"/>
      <c r="D954"/>
      <c r="E954" s="61"/>
      <c r="F954" s="60"/>
      <c r="G954"/>
      <c r="H954"/>
      <c r="I954"/>
      <c r="J954"/>
    </row>
    <row r="955" spans="1:10" x14ac:dyDescent="0.25">
      <c r="A955" s="59"/>
      <c r="B955"/>
      <c r="C955" s="60"/>
      <c r="D955"/>
      <c r="E955" s="61"/>
      <c r="F955" s="60"/>
      <c r="G955"/>
      <c r="H955"/>
      <c r="I955"/>
      <c r="J955"/>
    </row>
    <row r="956" spans="1:10" x14ac:dyDescent="0.25">
      <c r="A956" s="59"/>
      <c r="B956"/>
      <c r="C956" s="60"/>
      <c r="D956"/>
      <c r="E956" s="61"/>
      <c r="F956" s="60"/>
      <c r="G956"/>
      <c r="H956"/>
      <c r="I956"/>
      <c r="J956"/>
    </row>
    <row r="957" spans="1:10" x14ac:dyDescent="0.25">
      <c r="A957" s="59"/>
      <c r="B957"/>
      <c r="C957" s="60"/>
      <c r="D957"/>
      <c r="E957" s="61"/>
      <c r="F957" s="60"/>
      <c r="G957"/>
      <c r="H957"/>
      <c r="I957"/>
      <c r="J957"/>
    </row>
    <row r="958" spans="1:10" x14ac:dyDescent="0.25">
      <c r="A958" s="59"/>
      <c r="B958"/>
      <c r="C958" s="60"/>
      <c r="D958"/>
      <c r="E958" s="61"/>
      <c r="F958" s="60"/>
      <c r="G958"/>
      <c r="H958"/>
      <c r="I958"/>
      <c r="J958"/>
    </row>
    <row r="959" spans="1:10" x14ac:dyDescent="0.25">
      <c r="A959" s="59"/>
      <c r="B959"/>
      <c r="C959" s="60"/>
      <c r="D959"/>
      <c r="E959" s="61"/>
      <c r="F959" s="60"/>
      <c r="G959"/>
      <c r="H959"/>
      <c r="I959"/>
      <c r="J959"/>
    </row>
    <row r="960" spans="1:10" x14ac:dyDescent="0.25">
      <c r="A960" s="59"/>
      <c r="B960"/>
      <c r="C960" s="60"/>
      <c r="D960"/>
      <c r="E960" s="61"/>
      <c r="F960" s="60"/>
      <c r="G960"/>
      <c r="H960"/>
      <c r="I960"/>
      <c r="J960"/>
    </row>
    <row r="961" spans="1:10" x14ac:dyDescent="0.25">
      <c r="A961" s="59"/>
      <c r="B961"/>
      <c r="C961" s="60"/>
      <c r="D961"/>
      <c r="E961" s="61"/>
      <c r="F961" s="60"/>
      <c r="G961"/>
      <c r="H961"/>
      <c r="I961"/>
      <c r="J961"/>
    </row>
    <row r="962" spans="1:10" x14ac:dyDescent="0.25">
      <c r="A962" s="59"/>
      <c r="B962"/>
      <c r="C962" s="60"/>
      <c r="D962"/>
      <c r="E962" s="61"/>
      <c r="F962" s="60"/>
      <c r="G962"/>
      <c r="H962"/>
      <c r="I962"/>
      <c r="J962"/>
    </row>
    <row r="963" spans="1:10" x14ac:dyDescent="0.25">
      <c r="A963" s="59"/>
      <c r="B963"/>
      <c r="C963" s="60"/>
      <c r="D963"/>
      <c r="E963" s="61"/>
      <c r="F963" s="60"/>
      <c r="G963"/>
      <c r="H963"/>
      <c r="I963"/>
      <c r="J963"/>
    </row>
    <row r="964" spans="1:10" x14ac:dyDescent="0.25">
      <c r="A964" s="59"/>
      <c r="B964"/>
      <c r="C964" s="60"/>
      <c r="D964"/>
      <c r="E964" s="61"/>
      <c r="F964" s="60"/>
      <c r="G964"/>
      <c r="H964"/>
      <c r="I964"/>
      <c r="J964"/>
    </row>
    <row r="965" spans="1:10" x14ac:dyDescent="0.25">
      <c r="A965" s="59"/>
      <c r="B965"/>
      <c r="C965" s="60"/>
      <c r="D965"/>
      <c r="E965" s="61"/>
      <c r="F965" s="60"/>
      <c r="G965"/>
      <c r="H965"/>
      <c r="I965"/>
      <c r="J965"/>
    </row>
    <row r="966" spans="1:10" x14ac:dyDescent="0.25">
      <c r="A966" s="59"/>
      <c r="B966"/>
      <c r="C966" s="60"/>
      <c r="D966"/>
      <c r="E966" s="61"/>
      <c r="F966" s="60"/>
      <c r="G966"/>
      <c r="H966"/>
      <c r="I966"/>
      <c r="J966"/>
    </row>
    <row r="967" spans="1:10" x14ac:dyDescent="0.25">
      <c r="A967" s="59"/>
      <c r="B967"/>
      <c r="C967" s="60"/>
      <c r="D967"/>
      <c r="E967" s="61"/>
      <c r="F967" s="60"/>
      <c r="G967"/>
      <c r="H967"/>
      <c r="I967"/>
      <c r="J967"/>
    </row>
    <row r="968" spans="1:10" x14ac:dyDescent="0.25">
      <c r="A968" s="59"/>
      <c r="B968"/>
      <c r="C968" s="60"/>
      <c r="D968"/>
      <c r="E968" s="61"/>
      <c r="F968" s="60"/>
      <c r="G968"/>
      <c r="H968"/>
      <c r="I968"/>
      <c r="J968"/>
    </row>
    <row r="969" spans="1:10" x14ac:dyDescent="0.25">
      <c r="A969" s="59"/>
      <c r="B969"/>
      <c r="C969" s="60"/>
      <c r="D969"/>
      <c r="E969" s="61"/>
      <c r="F969" s="60"/>
      <c r="G969"/>
      <c r="H969"/>
      <c r="I969"/>
      <c r="J969"/>
    </row>
    <row r="970" spans="1:10" x14ac:dyDescent="0.25">
      <c r="A970" s="59"/>
      <c r="B970"/>
      <c r="C970" s="60"/>
      <c r="D970"/>
      <c r="E970" s="61"/>
      <c r="F970" s="60"/>
      <c r="G970"/>
      <c r="H970"/>
      <c r="I970"/>
      <c r="J970"/>
    </row>
    <row r="971" spans="1:10" x14ac:dyDescent="0.25">
      <c r="A971" s="59"/>
      <c r="B971"/>
      <c r="C971" s="60"/>
      <c r="D971"/>
      <c r="E971" s="61"/>
      <c r="F971" s="60"/>
      <c r="G971"/>
      <c r="H971"/>
      <c r="I971"/>
      <c r="J971"/>
    </row>
    <row r="972" spans="1:10" x14ac:dyDescent="0.25">
      <c r="A972" s="59"/>
      <c r="B972"/>
      <c r="C972" s="60"/>
      <c r="D972"/>
      <c r="E972" s="61"/>
      <c r="F972" s="60"/>
      <c r="G972"/>
      <c r="H972"/>
      <c r="I972"/>
      <c r="J972"/>
    </row>
    <row r="973" spans="1:10" x14ac:dyDescent="0.25">
      <c r="A973" s="59"/>
      <c r="B973"/>
      <c r="C973" s="60"/>
      <c r="D973"/>
      <c r="E973" s="61"/>
      <c r="F973" s="60"/>
      <c r="G973"/>
      <c r="H973"/>
      <c r="I973"/>
      <c r="J973"/>
    </row>
    <row r="974" spans="1:10" x14ac:dyDescent="0.25">
      <c r="A974" s="59"/>
      <c r="B974"/>
      <c r="C974" s="60"/>
      <c r="D974"/>
      <c r="E974" s="61"/>
      <c r="F974" s="60"/>
      <c r="G974"/>
      <c r="H974"/>
      <c r="I974"/>
      <c r="J974"/>
    </row>
    <row r="975" spans="1:10" x14ac:dyDescent="0.25">
      <c r="A975" s="59"/>
      <c r="B975"/>
      <c r="C975" s="60"/>
      <c r="D975"/>
      <c r="E975" s="61"/>
      <c r="F975" s="60"/>
      <c r="G975"/>
      <c r="H975"/>
      <c r="I975"/>
      <c r="J975"/>
    </row>
    <row r="976" spans="1:10" x14ac:dyDescent="0.25">
      <c r="A976" s="59"/>
      <c r="B976"/>
      <c r="C976" s="60"/>
      <c r="D976"/>
      <c r="E976" s="61"/>
      <c r="F976" s="60"/>
      <c r="G976"/>
      <c r="H976"/>
      <c r="I976"/>
      <c r="J976"/>
    </row>
    <row r="977" spans="1:10" x14ac:dyDescent="0.25">
      <c r="A977" s="59"/>
      <c r="B977"/>
      <c r="C977" s="60"/>
      <c r="D977"/>
      <c r="E977" s="61"/>
      <c r="F977" s="60"/>
      <c r="G977"/>
      <c r="H977"/>
      <c r="I977"/>
      <c r="J977"/>
    </row>
    <row r="978" spans="1:10" x14ac:dyDescent="0.25">
      <c r="A978" s="59"/>
      <c r="B978"/>
      <c r="C978" s="60"/>
      <c r="D978"/>
      <c r="E978" s="61"/>
      <c r="F978" s="60"/>
      <c r="G978"/>
      <c r="H978"/>
      <c r="I978"/>
      <c r="J978"/>
    </row>
    <row r="979" spans="1:10" x14ac:dyDescent="0.25">
      <c r="A979" s="59"/>
      <c r="B979"/>
      <c r="C979" s="60"/>
      <c r="D979"/>
      <c r="E979" s="61"/>
      <c r="F979" s="60"/>
      <c r="G979"/>
      <c r="H979"/>
      <c r="I979"/>
      <c r="J979"/>
    </row>
    <row r="980" spans="1:10" x14ac:dyDescent="0.25">
      <c r="A980" s="59"/>
      <c r="B980"/>
      <c r="C980" s="60"/>
      <c r="D980"/>
      <c r="E980" s="61"/>
      <c r="F980" s="60"/>
      <c r="G980"/>
      <c r="H980"/>
      <c r="I980"/>
      <c r="J980"/>
    </row>
    <row r="981" spans="1:10" x14ac:dyDescent="0.25">
      <c r="A981" s="59"/>
      <c r="B981"/>
      <c r="C981" s="60"/>
      <c r="D981"/>
      <c r="E981" s="61"/>
      <c r="F981" s="60"/>
      <c r="G981"/>
      <c r="H981"/>
      <c r="I981"/>
      <c r="J981"/>
    </row>
    <row r="982" spans="1:10" x14ac:dyDescent="0.25">
      <c r="A982" s="59"/>
      <c r="B982"/>
      <c r="C982" s="60"/>
      <c r="D982"/>
      <c r="E982" s="61"/>
      <c r="F982" s="60"/>
      <c r="G982"/>
      <c r="H982"/>
      <c r="I982"/>
      <c r="J982"/>
    </row>
    <row r="983" spans="1:10" x14ac:dyDescent="0.25">
      <c r="A983" s="59"/>
      <c r="B983"/>
      <c r="C983" s="60"/>
      <c r="D983"/>
      <c r="E983" s="61"/>
      <c r="F983" s="60"/>
      <c r="G983"/>
      <c r="H983"/>
      <c r="I983"/>
      <c r="J983"/>
    </row>
    <row r="984" spans="1:10" x14ac:dyDescent="0.25">
      <c r="A984" s="59"/>
      <c r="B984"/>
      <c r="C984" s="60"/>
      <c r="D984"/>
      <c r="E984" s="61"/>
      <c r="F984" s="60"/>
      <c r="G984"/>
      <c r="H984"/>
      <c r="I984"/>
      <c r="J984"/>
    </row>
    <row r="985" spans="1:10" x14ac:dyDescent="0.25">
      <c r="A985" s="59"/>
      <c r="B985"/>
      <c r="C985" s="60"/>
      <c r="D985"/>
      <c r="E985" s="61"/>
      <c r="F985" s="60"/>
      <c r="G985"/>
      <c r="H985"/>
      <c r="I985"/>
      <c r="J985"/>
    </row>
    <row r="986" spans="1:10" x14ac:dyDescent="0.25">
      <c r="A986" s="59"/>
      <c r="B986"/>
      <c r="C986" s="60"/>
      <c r="D986"/>
      <c r="E986" s="61"/>
      <c r="F986" s="60"/>
      <c r="G986"/>
      <c r="H986"/>
      <c r="I986"/>
      <c r="J986"/>
    </row>
    <row r="987" spans="1:10" x14ac:dyDescent="0.25">
      <c r="A987" s="59"/>
      <c r="B987"/>
      <c r="C987" s="60"/>
      <c r="D987"/>
      <c r="E987" s="61"/>
      <c r="F987" s="60"/>
      <c r="G987"/>
      <c r="H987"/>
      <c r="I987"/>
      <c r="J987"/>
    </row>
    <row r="988" spans="1:10" x14ac:dyDescent="0.25">
      <c r="A988" s="59"/>
      <c r="B988"/>
      <c r="C988" s="60"/>
      <c r="D988"/>
      <c r="E988" s="61"/>
      <c r="F988" s="60"/>
      <c r="G988"/>
      <c r="H988"/>
      <c r="I988"/>
      <c r="J988"/>
    </row>
    <row r="989" spans="1:10" x14ac:dyDescent="0.25">
      <c r="A989" s="59"/>
      <c r="B989"/>
      <c r="C989" s="60"/>
      <c r="D989"/>
      <c r="E989" s="61"/>
      <c r="F989" s="60"/>
      <c r="G989"/>
      <c r="H989"/>
      <c r="I989"/>
      <c r="J989"/>
    </row>
    <row r="990" spans="1:10" x14ac:dyDescent="0.25">
      <c r="A990" s="59"/>
      <c r="B990"/>
      <c r="C990" s="60"/>
      <c r="D990"/>
      <c r="E990" s="61"/>
      <c r="F990" s="60"/>
      <c r="G990"/>
      <c r="H990"/>
      <c r="I990"/>
      <c r="J990"/>
    </row>
    <row r="991" spans="1:10" x14ac:dyDescent="0.25">
      <c r="A991" s="59"/>
      <c r="B991"/>
      <c r="C991" s="60"/>
      <c r="D991"/>
      <c r="E991" s="61"/>
      <c r="F991" s="60"/>
      <c r="G991"/>
      <c r="H991"/>
      <c r="I991"/>
      <c r="J991"/>
    </row>
    <row r="992" spans="1:10" x14ac:dyDescent="0.25">
      <c r="A992" s="59"/>
      <c r="B992"/>
      <c r="C992" s="60"/>
      <c r="D992"/>
      <c r="E992" s="61"/>
      <c r="F992" s="60"/>
      <c r="G992"/>
      <c r="H992"/>
      <c r="I992"/>
      <c r="J992"/>
    </row>
    <row r="993" spans="1:10" x14ac:dyDescent="0.25">
      <c r="A993" s="59"/>
      <c r="B993"/>
      <c r="C993" s="60"/>
      <c r="D993"/>
      <c r="E993" s="61"/>
      <c r="F993" s="60"/>
      <c r="G993"/>
      <c r="H993"/>
      <c r="I993"/>
      <c r="J993"/>
    </row>
    <row r="994" spans="1:10" x14ac:dyDescent="0.25">
      <c r="A994" s="59"/>
      <c r="B994"/>
      <c r="C994" s="60"/>
      <c r="D994"/>
      <c r="E994" s="61"/>
      <c r="F994" s="60"/>
      <c r="G994"/>
      <c r="H994"/>
      <c r="I994"/>
      <c r="J994"/>
    </row>
    <row r="995" spans="1:10" x14ac:dyDescent="0.25">
      <c r="A995" s="59"/>
      <c r="B995"/>
      <c r="C995" s="60"/>
      <c r="D995"/>
      <c r="E995" s="61"/>
      <c r="F995" s="60"/>
      <c r="G995"/>
      <c r="H995"/>
      <c r="I995"/>
      <c r="J995"/>
    </row>
    <row r="996" spans="1:10" x14ac:dyDescent="0.25">
      <c r="A996" s="59"/>
      <c r="B996"/>
      <c r="C996" s="60"/>
      <c r="D996"/>
      <c r="E996" s="61"/>
      <c r="F996" s="60"/>
      <c r="G996"/>
      <c r="H996"/>
      <c r="I996"/>
      <c r="J996"/>
    </row>
    <row r="997" spans="1:10" x14ac:dyDescent="0.25">
      <c r="A997" s="59"/>
      <c r="B997"/>
      <c r="C997" s="60"/>
      <c r="D997"/>
      <c r="E997" s="61"/>
      <c r="F997" s="60"/>
      <c r="G997"/>
      <c r="H997"/>
      <c r="I997"/>
      <c r="J997"/>
    </row>
    <row r="998" spans="1:10" x14ac:dyDescent="0.25">
      <c r="A998" s="59"/>
      <c r="B998"/>
      <c r="C998" s="60"/>
      <c r="D998"/>
      <c r="E998" s="61"/>
      <c r="F998" s="60"/>
      <c r="G998"/>
      <c r="H998"/>
      <c r="I998"/>
      <c r="J998"/>
    </row>
    <row r="999" spans="1:10" x14ac:dyDescent="0.25">
      <c r="A999" s="59"/>
      <c r="B999"/>
      <c r="C999" s="60"/>
      <c r="D999"/>
      <c r="E999" s="61"/>
      <c r="F999" s="60"/>
      <c r="G999"/>
      <c r="H999"/>
      <c r="I999"/>
      <c r="J999"/>
    </row>
    <row r="1000" spans="1:10" x14ac:dyDescent="0.25">
      <c r="A1000" s="59"/>
      <c r="B1000"/>
      <c r="C1000" s="60"/>
      <c r="D1000"/>
      <c r="E1000" s="61"/>
      <c r="F1000" s="60"/>
      <c r="G1000"/>
      <c r="H1000"/>
      <c r="I1000"/>
      <c r="J1000"/>
    </row>
    <row r="1001" spans="1:10" x14ac:dyDescent="0.25">
      <c r="A1001" s="59"/>
      <c r="B1001"/>
      <c r="C1001" s="60"/>
      <c r="D1001"/>
      <c r="E1001" s="61"/>
      <c r="F1001" s="60"/>
      <c r="G1001"/>
      <c r="H1001"/>
      <c r="I1001"/>
      <c r="J1001"/>
    </row>
    <row r="1002" spans="1:10" x14ac:dyDescent="0.25">
      <c r="A1002" s="59"/>
      <c r="B1002"/>
      <c r="C1002" s="60"/>
      <c r="D1002"/>
      <c r="E1002" s="61"/>
      <c r="F1002" s="60"/>
      <c r="G1002"/>
      <c r="H1002"/>
      <c r="I1002"/>
      <c r="J1002"/>
    </row>
    <row r="1003" spans="1:10" x14ac:dyDescent="0.25">
      <c r="A1003" s="59"/>
      <c r="B1003"/>
      <c r="C1003" s="60"/>
      <c r="D1003"/>
      <c r="E1003" s="61"/>
      <c r="F1003" s="60"/>
      <c r="G1003"/>
      <c r="H1003"/>
      <c r="I1003"/>
      <c r="J1003"/>
    </row>
    <row r="1004" spans="1:10" x14ac:dyDescent="0.25">
      <c r="A1004" s="59"/>
      <c r="B1004"/>
      <c r="C1004" s="60"/>
      <c r="D1004"/>
      <c r="E1004" s="61"/>
      <c r="F1004" s="60"/>
      <c r="G1004"/>
      <c r="H1004"/>
      <c r="I1004"/>
      <c r="J1004"/>
    </row>
    <row r="1005" spans="1:10" x14ac:dyDescent="0.25">
      <c r="A1005" s="59"/>
      <c r="B1005"/>
      <c r="C1005" s="60"/>
      <c r="D1005"/>
      <c r="E1005" s="61"/>
      <c r="F1005" s="60"/>
      <c r="G1005"/>
      <c r="H1005"/>
      <c r="I1005"/>
      <c r="J1005"/>
    </row>
    <row r="1006" spans="1:10" x14ac:dyDescent="0.25">
      <c r="A1006" s="59"/>
      <c r="B1006"/>
      <c r="C1006" s="60"/>
      <c r="D1006"/>
      <c r="E1006" s="61"/>
      <c r="F1006" s="60"/>
      <c r="G1006"/>
      <c r="H1006"/>
      <c r="I1006"/>
      <c r="J1006"/>
    </row>
    <row r="1007" spans="1:10" x14ac:dyDescent="0.25">
      <c r="A1007" s="59"/>
      <c r="B1007"/>
      <c r="C1007" s="60"/>
      <c r="D1007"/>
      <c r="E1007" s="61"/>
      <c r="F1007" s="60"/>
      <c r="G1007"/>
      <c r="H1007"/>
      <c r="I1007"/>
      <c r="J1007"/>
    </row>
    <row r="1008" spans="1:10" x14ac:dyDescent="0.25">
      <c r="A1008" s="59"/>
      <c r="B1008"/>
      <c r="C1008" s="60"/>
      <c r="D1008"/>
      <c r="E1008" s="61"/>
      <c r="F1008" s="60"/>
      <c r="G1008"/>
      <c r="H1008"/>
      <c r="I1008"/>
      <c r="J1008"/>
    </row>
    <row r="1009" spans="1:10" x14ac:dyDescent="0.25">
      <c r="A1009" s="59"/>
      <c r="B1009"/>
      <c r="C1009" s="60"/>
      <c r="D1009"/>
      <c r="E1009" s="61"/>
      <c r="F1009" s="60"/>
      <c r="G1009"/>
      <c r="H1009"/>
      <c r="I1009"/>
      <c r="J1009"/>
    </row>
    <row r="1010" spans="1:10" x14ac:dyDescent="0.25">
      <c r="A1010" s="59"/>
      <c r="B1010"/>
      <c r="C1010" s="60"/>
      <c r="D1010"/>
      <c r="E1010" s="61"/>
      <c r="F1010" s="60"/>
      <c r="G1010"/>
      <c r="H1010"/>
      <c r="I1010"/>
      <c r="J1010"/>
    </row>
    <row r="1011" spans="1:10" x14ac:dyDescent="0.25">
      <c r="A1011" s="59"/>
      <c r="B1011"/>
      <c r="C1011" s="60"/>
      <c r="D1011"/>
      <c r="E1011" s="61"/>
      <c r="F1011" s="60"/>
      <c r="G1011"/>
      <c r="H1011"/>
      <c r="I1011"/>
      <c r="J1011"/>
    </row>
    <row r="1012" spans="1:10" x14ac:dyDescent="0.25">
      <c r="A1012" s="59"/>
      <c r="B1012"/>
      <c r="C1012" s="60"/>
      <c r="D1012"/>
      <c r="E1012" s="61"/>
      <c r="F1012" s="60"/>
      <c r="G1012"/>
      <c r="H1012"/>
      <c r="I1012"/>
      <c r="J1012"/>
    </row>
    <row r="1013" spans="1:10" x14ac:dyDescent="0.25">
      <c r="A1013" s="59"/>
      <c r="B1013"/>
      <c r="C1013" s="60"/>
      <c r="D1013"/>
      <c r="E1013" s="61"/>
      <c r="F1013" s="60"/>
      <c r="G1013"/>
      <c r="H1013"/>
      <c r="I1013"/>
      <c r="J1013"/>
    </row>
    <row r="1014" spans="1:10" x14ac:dyDescent="0.25">
      <c r="A1014" s="59"/>
      <c r="B1014"/>
      <c r="C1014" s="60"/>
      <c r="D1014"/>
      <c r="E1014" s="61"/>
      <c r="F1014" s="60"/>
      <c r="G1014"/>
      <c r="H1014"/>
      <c r="I1014"/>
      <c r="J1014"/>
    </row>
    <row r="1015" spans="1:10" x14ac:dyDescent="0.25">
      <c r="A1015" s="59"/>
      <c r="B1015"/>
      <c r="C1015" s="60"/>
      <c r="D1015"/>
      <c r="E1015" s="61"/>
      <c r="F1015" s="60"/>
      <c r="G1015"/>
      <c r="H1015"/>
      <c r="I1015"/>
      <c r="J1015"/>
    </row>
    <row r="1016" spans="1:10" x14ac:dyDescent="0.25">
      <c r="A1016" s="59"/>
      <c r="B1016"/>
      <c r="C1016" s="60"/>
      <c r="D1016"/>
      <c r="E1016" s="61"/>
      <c r="F1016" s="60"/>
      <c r="G1016"/>
      <c r="H1016"/>
      <c r="I1016"/>
      <c r="J1016"/>
    </row>
    <row r="1017" spans="1:10" x14ac:dyDescent="0.25">
      <c r="A1017" s="59"/>
      <c r="B1017"/>
      <c r="C1017" s="60"/>
      <c r="D1017"/>
      <c r="E1017" s="61"/>
      <c r="F1017" s="60"/>
      <c r="G1017"/>
      <c r="H1017"/>
      <c r="I1017"/>
      <c r="J1017"/>
    </row>
    <row r="1018" spans="1:10" x14ac:dyDescent="0.25">
      <c r="A1018" s="59"/>
      <c r="B1018"/>
      <c r="C1018" s="60"/>
      <c r="D1018"/>
      <c r="E1018" s="61"/>
      <c r="F1018" s="60"/>
      <c r="G1018"/>
      <c r="H1018"/>
      <c r="I1018"/>
      <c r="J1018"/>
    </row>
    <row r="1019" spans="1:10" x14ac:dyDescent="0.25">
      <c r="A1019" s="59"/>
      <c r="B1019"/>
      <c r="C1019" s="60"/>
      <c r="D1019"/>
      <c r="E1019" s="61"/>
      <c r="F1019" s="60"/>
      <c r="G1019"/>
      <c r="H1019"/>
      <c r="I1019"/>
      <c r="J1019"/>
    </row>
    <row r="1020" spans="1:10" x14ac:dyDescent="0.25">
      <c r="A1020" s="59"/>
      <c r="B1020"/>
      <c r="C1020" s="60"/>
      <c r="D1020"/>
      <c r="E1020" s="61"/>
      <c r="F1020" s="60"/>
      <c r="G1020"/>
      <c r="H1020"/>
      <c r="I1020"/>
      <c r="J1020"/>
    </row>
    <row r="1021" spans="1:10" x14ac:dyDescent="0.25">
      <c r="A1021" s="59"/>
      <c r="B1021"/>
      <c r="C1021" s="60"/>
      <c r="D1021"/>
      <c r="E1021" s="61"/>
      <c r="F1021" s="60"/>
      <c r="G1021"/>
      <c r="H1021"/>
      <c r="I1021"/>
      <c r="J1021"/>
    </row>
    <row r="1022" spans="1:10" x14ac:dyDescent="0.25">
      <c r="A1022" s="59"/>
      <c r="B1022"/>
      <c r="C1022" s="60"/>
      <c r="D1022"/>
      <c r="E1022" s="61"/>
      <c r="F1022" s="60"/>
      <c r="G1022"/>
      <c r="H1022"/>
      <c r="I1022"/>
      <c r="J1022"/>
    </row>
    <row r="1023" spans="1:10" x14ac:dyDescent="0.25">
      <c r="A1023" s="59"/>
      <c r="B1023"/>
      <c r="C1023" s="60"/>
      <c r="D1023"/>
      <c r="E1023" s="61"/>
      <c r="F1023" s="60"/>
      <c r="G1023"/>
      <c r="H1023"/>
      <c r="I1023"/>
      <c r="J1023"/>
    </row>
    <row r="1024" spans="1:10" x14ac:dyDescent="0.25">
      <c r="A1024" s="59"/>
      <c r="B1024"/>
      <c r="C1024" s="60"/>
      <c r="D1024"/>
      <c r="E1024" s="61"/>
      <c r="F1024" s="60"/>
      <c r="G1024"/>
      <c r="H1024"/>
      <c r="I1024"/>
      <c r="J1024"/>
    </row>
    <row r="1025" spans="1:10" x14ac:dyDescent="0.25">
      <c r="A1025" s="59"/>
      <c r="B1025"/>
      <c r="C1025" s="60"/>
      <c r="D1025"/>
      <c r="E1025" s="61"/>
      <c r="F1025" s="60"/>
      <c r="G1025"/>
      <c r="H1025"/>
      <c r="I1025"/>
      <c r="J1025"/>
    </row>
    <row r="1026" spans="1:10" x14ac:dyDescent="0.25">
      <c r="A1026" s="59"/>
      <c r="B1026"/>
      <c r="C1026" s="60"/>
      <c r="D1026"/>
      <c r="E1026" s="61"/>
      <c r="F1026" s="60"/>
      <c r="G1026"/>
      <c r="H1026"/>
      <c r="I1026"/>
      <c r="J1026"/>
    </row>
    <row r="1027" spans="1:10" x14ac:dyDescent="0.25">
      <c r="A1027" s="59"/>
      <c r="B1027"/>
      <c r="C1027" s="60"/>
      <c r="D1027"/>
      <c r="E1027" s="61"/>
      <c r="F1027" s="60"/>
      <c r="G1027"/>
      <c r="H1027"/>
      <c r="I1027"/>
      <c r="J1027"/>
    </row>
    <row r="1028" spans="1:10" x14ac:dyDescent="0.25">
      <c r="A1028" s="59"/>
      <c r="B1028"/>
      <c r="C1028" s="60"/>
      <c r="D1028"/>
      <c r="E1028" s="61"/>
      <c r="F1028" s="60"/>
      <c r="G1028"/>
      <c r="H1028"/>
      <c r="I1028"/>
      <c r="J1028"/>
    </row>
    <row r="1029" spans="1:10" x14ac:dyDescent="0.25">
      <c r="A1029" s="59"/>
      <c r="B1029"/>
      <c r="C1029" s="60"/>
      <c r="D1029"/>
      <c r="E1029" s="61"/>
      <c r="F1029" s="60"/>
      <c r="G1029"/>
      <c r="H1029"/>
      <c r="I1029"/>
      <c r="J1029"/>
    </row>
    <row r="1030" spans="1:10" x14ac:dyDescent="0.25">
      <c r="A1030" s="59"/>
      <c r="B1030"/>
      <c r="C1030" s="60"/>
      <c r="D1030"/>
      <c r="E1030" s="61"/>
      <c r="F1030" s="60"/>
      <c r="G1030"/>
      <c r="H1030"/>
      <c r="I1030"/>
      <c r="J1030"/>
    </row>
    <row r="1031" spans="1:10" x14ac:dyDescent="0.25">
      <c r="A1031" s="59"/>
      <c r="B1031"/>
      <c r="C1031" s="60"/>
      <c r="D1031"/>
      <c r="E1031" s="61"/>
      <c r="F1031" s="60"/>
      <c r="G1031"/>
      <c r="H1031"/>
      <c r="I1031"/>
      <c r="J1031"/>
    </row>
    <row r="1032" spans="1:10" x14ac:dyDescent="0.25">
      <c r="A1032" s="59"/>
      <c r="B1032"/>
      <c r="C1032" s="60"/>
      <c r="D1032"/>
      <c r="E1032" s="61"/>
      <c r="F1032" s="60"/>
      <c r="G1032"/>
      <c r="H1032"/>
      <c r="I1032"/>
      <c r="J1032"/>
    </row>
    <row r="1033" spans="1:10" x14ac:dyDescent="0.25">
      <c r="A1033" s="59"/>
      <c r="B1033"/>
      <c r="C1033" s="60"/>
      <c r="D1033"/>
      <c r="E1033" s="61"/>
      <c r="F1033" s="60"/>
      <c r="G1033"/>
      <c r="H1033"/>
      <c r="I1033"/>
      <c r="J1033"/>
    </row>
    <row r="1034" spans="1:10" x14ac:dyDescent="0.25">
      <c r="A1034" s="59"/>
      <c r="B1034"/>
      <c r="C1034" s="60"/>
      <c r="D1034"/>
      <c r="E1034" s="61"/>
      <c r="F1034" s="60"/>
      <c r="G1034"/>
      <c r="H1034"/>
      <c r="I1034"/>
      <c r="J1034"/>
    </row>
    <row r="1035" spans="1:10" x14ac:dyDescent="0.25">
      <c r="A1035" s="59"/>
      <c r="B1035"/>
      <c r="C1035" s="60"/>
      <c r="D1035"/>
      <c r="E1035" s="61"/>
      <c r="F1035" s="60"/>
      <c r="G1035"/>
      <c r="H1035"/>
      <c r="I1035"/>
      <c r="J1035"/>
    </row>
    <row r="1036" spans="1:10" x14ac:dyDescent="0.25">
      <c r="A1036" s="59"/>
      <c r="B1036"/>
      <c r="C1036" s="60"/>
      <c r="D1036"/>
      <c r="E1036" s="61"/>
      <c r="F1036" s="60"/>
      <c r="G1036"/>
      <c r="H1036"/>
      <c r="I1036"/>
      <c r="J1036"/>
    </row>
    <row r="1037" spans="1:10" x14ac:dyDescent="0.25">
      <c r="A1037" s="59"/>
      <c r="B1037"/>
      <c r="C1037" s="60"/>
      <c r="D1037"/>
      <c r="E1037" s="61"/>
      <c r="F1037" s="60"/>
      <c r="G1037"/>
      <c r="H1037"/>
      <c r="I1037"/>
      <c r="J1037"/>
    </row>
    <row r="1038" spans="1:10" x14ac:dyDescent="0.25">
      <c r="A1038" s="59"/>
      <c r="B1038"/>
      <c r="C1038" s="60"/>
      <c r="D1038"/>
      <c r="E1038" s="61"/>
      <c r="F1038" s="60"/>
      <c r="G1038"/>
      <c r="H1038"/>
      <c r="I1038"/>
      <c r="J1038"/>
    </row>
    <row r="1039" spans="1:10" x14ac:dyDescent="0.25">
      <c r="A1039" s="59"/>
      <c r="B1039"/>
      <c r="C1039" s="60"/>
      <c r="D1039"/>
      <c r="E1039" s="61"/>
      <c r="F1039" s="60"/>
      <c r="G1039"/>
      <c r="H1039"/>
      <c r="I1039"/>
      <c r="J1039"/>
    </row>
    <row r="1040" spans="1:10" x14ac:dyDescent="0.25">
      <c r="A1040" s="59"/>
      <c r="B1040"/>
      <c r="C1040" s="60"/>
      <c r="D1040"/>
      <c r="E1040" s="61"/>
      <c r="F1040" s="60"/>
      <c r="G1040"/>
      <c r="H1040"/>
      <c r="I1040"/>
      <c r="J1040"/>
    </row>
    <row r="1041" spans="1:10" x14ac:dyDescent="0.25">
      <c r="A1041" s="59"/>
      <c r="B1041"/>
      <c r="C1041" s="60"/>
      <c r="D1041"/>
      <c r="E1041" s="61"/>
      <c r="F1041" s="60"/>
      <c r="G1041"/>
      <c r="H1041"/>
      <c r="I1041"/>
      <c r="J1041"/>
    </row>
    <row r="1042" spans="1:10" x14ac:dyDescent="0.25">
      <c r="A1042" s="59"/>
      <c r="B1042"/>
      <c r="C1042" s="60"/>
      <c r="D1042"/>
      <c r="E1042" s="61"/>
      <c r="F1042" s="60"/>
      <c r="G1042"/>
      <c r="H1042"/>
      <c r="I1042"/>
      <c r="J1042"/>
    </row>
    <row r="1043" spans="1:10" x14ac:dyDescent="0.25">
      <c r="A1043" s="59"/>
      <c r="B1043"/>
      <c r="C1043" s="60"/>
      <c r="D1043"/>
      <c r="E1043" s="61"/>
      <c r="F1043" s="60"/>
      <c r="G1043"/>
      <c r="H1043"/>
      <c r="I1043"/>
      <c r="J1043"/>
    </row>
    <row r="1044" spans="1:10" x14ac:dyDescent="0.25">
      <c r="A1044" s="59"/>
      <c r="B1044"/>
      <c r="C1044" s="60"/>
      <c r="D1044"/>
      <c r="E1044" s="61"/>
      <c r="F1044" s="60"/>
      <c r="G1044"/>
      <c r="H1044"/>
      <c r="I1044"/>
      <c r="J1044"/>
    </row>
    <row r="1045" spans="1:10" x14ac:dyDescent="0.25">
      <c r="A1045" s="59"/>
      <c r="B1045"/>
      <c r="C1045" s="60"/>
      <c r="D1045"/>
      <c r="E1045" s="61"/>
      <c r="F1045" s="60"/>
      <c r="G1045"/>
      <c r="H1045"/>
      <c r="I1045"/>
      <c r="J1045"/>
    </row>
    <row r="1046" spans="1:10" x14ac:dyDescent="0.25">
      <c r="A1046" s="59"/>
      <c r="B1046"/>
      <c r="C1046" s="60"/>
      <c r="D1046"/>
      <c r="E1046" s="61"/>
      <c r="F1046" s="60"/>
      <c r="G1046"/>
      <c r="H1046"/>
      <c r="I1046"/>
      <c r="J1046"/>
    </row>
    <row r="1047" spans="1:10" x14ac:dyDescent="0.25">
      <c r="A1047" s="59"/>
      <c r="B1047"/>
      <c r="C1047" s="60"/>
      <c r="D1047"/>
      <c r="E1047" s="61"/>
      <c r="F1047" s="60"/>
      <c r="G1047"/>
      <c r="H1047"/>
      <c r="I1047"/>
      <c r="J1047"/>
    </row>
    <row r="1048" spans="1:10" x14ac:dyDescent="0.25">
      <c r="A1048" s="59"/>
      <c r="B1048"/>
      <c r="C1048" s="60"/>
      <c r="D1048"/>
      <c r="E1048" s="61"/>
      <c r="F1048" s="60"/>
      <c r="G1048"/>
      <c r="H1048"/>
      <c r="I1048"/>
      <c r="J1048"/>
    </row>
    <row r="1049" spans="1:10" x14ac:dyDescent="0.25">
      <c r="A1049" s="59"/>
      <c r="B1049"/>
      <c r="C1049" s="60"/>
      <c r="D1049"/>
      <c r="E1049" s="61"/>
      <c r="F1049" s="60"/>
      <c r="G1049"/>
      <c r="H1049"/>
      <c r="I1049"/>
      <c r="J1049"/>
    </row>
    <row r="1050" spans="1:10" x14ac:dyDescent="0.25">
      <c r="A1050" s="59"/>
      <c r="B1050"/>
      <c r="C1050" s="60"/>
      <c r="D1050"/>
      <c r="E1050" s="61"/>
      <c r="F1050" s="60"/>
      <c r="G1050"/>
      <c r="H1050"/>
      <c r="I1050"/>
      <c r="J1050"/>
    </row>
    <row r="1051" spans="1:10" x14ac:dyDescent="0.25">
      <c r="A1051" s="59"/>
      <c r="B1051"/>
      <c r="C1051" s="60"/>
      <c r="D1051"/>
      <c r="E1051" s="61"/>
      <c r="F1051" s="60"/>
      <c r="G1051"/>
      <c r="H1051"/>
      <c r="I1051"/>
      <c r="J1051"/>
    </row>
    <row r="1052" spans="1:10" x14ac:dyDescent="0.25">
      <c r="A1052" s="59"/>
      <c r="B1052"/>
      <c r="C1052" s="60"/>
      <c r="D1052"/>
      <c r="E1052" s="61"/>
      <c r="F1052" s="60"/>
      <c r="G1052"/>
      <c r="H1052"/>
      <c r="I1052"/>
      <c r="J1052"/>
    </row>
    <row r="1053" spans="1:10" x14ac:dyDescent="0.25">
      <c r="A1053" s="59"/>
      <c r="B1053"/>
      <c r="C1053" s="60"/>
      <c r="D1053"/>
      <c r="E1053" s="61"/>
      <c r="F1053" s="60"/>
      <c r="G1053"/>
      <c r="H1053"/>
      <c r="I1053"/>
      <c r="J1053"/>
    </row>
    <row r="1054" spans="1:10" x14ac:dyDescent="0.25">
      <c r="A1054" s="59"/>
      <c r="B1054"/>
      <c r="C1054" s="60"/>
      <c r="D1054"/>
      <c r="E1054" s="61"/>
      <c r="F1054" s="60"/>
      <c r="G1054"/>
      <c r="H1054"/>
      <c r="I1054"/>
      <c r="J1054"/>
    </row>
    <row r="1055" spans="1:10" x14ac:dyDescent="0.25">
      <c r="A1055" s="59"/>
      <c r="B1055"/>
      <c r="C1055" s="60"/>
      <c r="D1055"/>
      <c r="E1055" s="61"/>
      <c r="F1055" s="60"/>
      <c r="G1055"/>
      <c r="H1055"/>
      <c r="I1055"/>
      <c r="J1055"/>
    </row>
    <row r="1056" spans="1:10" x14ac:dyDescent="0.25">
      <c r="A1056" s="59"/>
      <c r="B1056"/>
      <c r="C1056" s="60"/>
      <c r="D1056"/>
      <c r="E1056" s="61"/>
      <c r="F1056" s="60"/>
      <c r="G1056"/>
      <c r="H1056"/>
      <c r="I1056"/>
      <c r="J1056"/>
    </row>
    <row r="1057" spans="1:10" x14ac:dyDescent="0.25">
      <c r="A1057" s="59"/>
      <c r="B1057"/>
      <c r="C1057" s="60"/>
      <c r="D1057"/>
      <c r="E1057" s="61"/>
      <c r="F1057" s="60"/>
      <c r="G1057"/>
      <c r="H1057"/>
      <c r="I1057"/>
      <c r="J1057"/>
    </row>
    <row r="1058" spans="1:10" x14ac:dyDescent="0.25">
      <c r="A1058" s="59"/>
      <c r="B1058"/>
      <c r="C1058" s="60"/>
      <c r="D1058"/>
      <c r="E1058" s="61"/>
      <c r="F1058" s="60"/>
      <c r="G1058"/>
      <c r="H1058"/>
      <c r="I1058"/>
      <c r="J1058"/>
    </row>
    <row r="1059" spans="1:10" x14ac:dyDescent="0.25">
      <c r="A1059" s="59"/>
      <c r="B1059"/>
      <c r="C1059" s="60"/>
      <c r="D1059"/>
      <c r="E1059" s="61"/>
      <c r="F1059" s="60"/>
      <c r="G1059"/>
      <c r="H1059"/>
      <c r="I1059"/>
      <c r="J1059"/>
    </row>
    <row r="1060" spans="1:10" x14ac:dyDescent="0.25">
      <c r="A1060" s="59"/>
      <c r="B1060"/>
      <c r="C1060" s="60"/>
      <c r="D1060"/>
      <c r="E1060" s="61"/>
      <c r="F1060" s="60"/>
      <c r="G1060"/>
      <c r="H1060"/>
      <c r="I1060"/>
      <c r="J1060"/>
    </row>
    <row r="1061" spans="1:10" x14ac:dyDescent="0.25">
      <c r="A1061" s="59"/>
      <c r="B1061"/>
      <c r="C1061" s="60"/>
      <c r="D1061"/>
      <c r="E1061" s="61"/>
      <c r="F1061" s="60"/>
      <c r="G1061"/>
      <c r="H1061"/>
      <c r="I1061"/>
      <c r="J1061"/>
    </row>
    <row r="1062" spans="1:10" x14ac:dyDescent="0.25">
      <c r="A1062" s="59"/>
      <c r="B1062"/>
      <c r="C1062" s="60"/>
      <c r="D1062"/>
      <c r="E1062" s="61"/>
      <c r="F1062" s="60"/>
      <c r="G1062"/>
      <c r="H1062"/>
      <c r="I1062"/>
      <c r="J1062"/>
    </row>
    <row r="1063" spans="1:10" x14ac:dyDescent="0.25">
      <c r="A1063" s="59"/>
      <c r="B1063"/>
      <c r="C1063" s="60"/>
      <c r="D1063"/>
      <c r="E1063" s="61"/>
      <c r="F1063" s="60"/>
      <c r="G1063"/>
      <c r="H1063"/>
      <c r="I1063"/>
      <c r="J1063"/>
    </row>
    <row r="1064" spans="1:10" x14ac:dyDescent="0.25">
      <c r="A1064" s="59"/>
      <c r="B1064"/>
      <c r="C1064" s="60"/>
      <c r="D1064"/>
      <c r="E1064" s="61"/>
      <c r="F1064" s="60"/>
      <c r="G1064"/>
      <c r="H1064"/>
      <c r="I1064"/>
      <c r="J1064"/>
    </row>
    <row r="1065" spans="1:10" x14ac:dyDescent="0.25">
      <c r="A1065" s="59"/>
      <c r="B1065"/>
      <c r="C1065" s="60"/>
      <c r="D1065"/>
      <c r="E1065" s="61"/>
      <c r="F1065" s="60"/>
      <c r="G1065"/>
      <c r="H1065"/>
      <c r="I1065"/>
      <c r="J1065"/>
    </row>
    <row r="1066" spans="1:10" x14ac:dyDescent="0.25">
      <c r="A1066" s="59"/>
      <c r="B1066"/>
      <c r="C1066" s="60"/>
      <c r="D1066"/>
      <c r="E1066" s="61"/>
      <c r="F1066" s="60"/>
      <c r="G1066"/>
      <c r="H1066"/>
      <c r="I1066"/>
      <c r="J1066"/>
    </row>
    <row r="1067" spans="1:10" x14ac:dyDescent="0.25">
      <c r="A1067" s="59"/>
      <c r="B1067"/>
      <c r="C1067" s="60"/>
      <c r="D1067"/>
      <c r="E1067" s="61"/>
      <c r="F1067" s="60"/>
      <c r="G1067"/>
      <c r="H1067"/>
      <c r="I1067"/>
      <c r="J1067"/>
    </row>
    <row r="1068" spans="1:10" x14ac:dyDescent="0.25">
      <c r="A1068" s="59"/>
      <c r="B1068"/>
      <c r="C1068" s="60"/>
      <c r="D1068"/>
      <c r="E1068" s="61"/>
      <c r="F1068" s="60"/>
      <c r="G1068"/>
      <c r="H1068"/>
      <c r="I1068"/>
      <c r="J1068"/>
    </row>
    <row r="1069" spans="1:10" x14ac:dyDescent="0.25">
      <c r="A1069" s="59"/>
      <c r="B1069"/>
      <c r="C1069" s="60"/>
      <c r="D1069"/>
      <c r="E1069" s="61"/>
      <c r="F1069" s="60"/>
      <c r="G1069"/>
      <c r="H1069"/>
      <c r="I1069"/>
      <c r="J1069"/>
    </row>
    <row r="1070" spans="1:10" x14ac:dyDescent="0.25">
      <c r="A1070" s="59"/>
      <c r="B1070"/>
      <c r="C1070" s="60"/>
      <c r="D1070"/>
      <c r="E1070" s="61"/>
      <c r="F1070" s="60"/>
      <c r="G1070"/>
      <c r="H1070"/>
      <c r="I1070"/>
      <c r="J1070"/>
    </row>
    <row r="1071" spans="1:10" x14ac:dyDescent="0.25">
      <c r="A1071" s="59"/>
      <c r="B1071"/>
      <c r="C1071" s="60"/>
      <c r="D1071"/>
      <c r="E1071" s="61"/>
      <c r="F1071" s="60"/>
      <c r="G1071"/>
      <c r="H1071"/>
      <c r="I1071"/>
      <c r="J1071"/>
    </row>
    <row r="1072" spans="1:10" x14ac:dyDescent="0.25">
      <c r="A1072" s="59"/>
      <c r="B1072"/>
      <c r="C1072" s="60"/>
      <c r="D1072"/>
      <c r="E1072" s="61"/>
      <c r="F1072" s="60"/>
      <c r="G1072"/>
      <c r="H1072"/>
      <c r="I1072"/>
      <c r="J1072"/>
    </row>
    <row r="1073" spans="1:10" x14ac:dyDescent="0.25">
      <c r="A1073" s="59"/>
      <c r="B1073"/>
      <c r="C1073" s="60"/>
      <c r="D1073"/>
      <c r="E1073" s="61"/>
      <c r="F1073" s="60"/>
      <c r="G1073"/>
      <c r="H1073"/>
      <c r="I1073"/>
      <c r="J1073"/>
    </row>
    <row r="1074" spans="1:10" x14ac:dyDescent="0.25">
      <c r="A1074" s="59"/>
      <c r="B1074"/>
      <c r="C1074" s="60"/>
      <c r="D1074"/>
      <c r="E1074" s="61"/>
      <c r="F1074" s="60"/>
      <c r="G1074"/>
      <c r="H1074"/>
      <c r="I1074"/>
      <c r="J1074"/>
    </row>
    <row r="1075" spans="1:10" x14ac:dyDescent="0.25">
      <c r="A1075" s="59"/>
      <c r="B1075"/>
      <c r="C1075" s="60"/>
      <c r="D1075"/>
      <c r="E1075" s="61"/>
      <c r="F1075" s="60"/>
      <c r="G1075"/>
      <c r="H1075"/>
      <c r="I1075"/>
      <c r="J1075"/>
    </row>
    <row r="1076" spans="1:10" x14ac:dyDescent="0.25">
      <c r="A1076" s="59"/>
      <c r="B1076"/>
      <c r="C1076" s="60"/>
      <c r="D1076"/>
      <c r="E1076" s="61"/>
      <c r="F1076" s="60"/>
      <c r="G1076"/>
      <c r="H1076"/>
      <c r="I1076"/>
      <c r="J1076"/>
    </row>
    <row r="1077" spans="1:10" x14ac:dyDescent="0.25">
      <c r="A1077" s="59"/>
      <c r="B1077"/>
      <c r="C1077" s="60"/>
      <c r="D1077"/>
      <c r="E1077" s="61"/>
      <c r="F1077" s="60"/>
      <c r="G1077"/>
      <c r="H1077"/>
      <c r="I1077"/>
      <c r="J1077"/>
    </row>
    <row r="1078" spans="1:10" x14ac:dyDescent="0.25">
      <c r="A1078" s="59"/>
      <c r="B1078"/>
      <c r="C1078" s="60"/>
      <c r="D1078"/>
      <c r="E1078" s="61"/>
      <c r="F1078" s="60"/>
      <c r="G1078"/>
      <c r="H1078"/>
      <c r="I1078"/>
      <c r="J1078"/>
    </row>
    <row r="1079" spans="1:10" x14ac:dyDescent="0.25">
      <c r="A1079" s="59"/>
      <c r="B1079"/>
      <c r="C1079" s="60"/>
      <c r="D1079"/>
      <c r="E1079" s="61"/>
      <c r="F1079" s="60"/>
      <c r="G1079"/>
      <c r="H1079"/>
      <c r="I1079"/>
      <c r="J1079"/>
    </row>
    <row r="1080" spans="1:10" x14ac:dyDescent="0.25">
      <c r="A1080" s="59"/>
      <c r="B1080"/>
      <c r="C1080" s="60"/>
      <c r="D1080"/>
      <c r="E1080" s="61"/>
      <c r="F1080" s="60"/>
      <c r="G1080"/>
      <c r="H1080"/>
      <c r="I1080"/>
      <c r="J1080"/>
    </row>
    <row r="1081" spans="1:10" x14ac:dyDescent="0.25">
      <c r="A1081" s="59"/>
      <c r="B1081"/>
      <c r="C1081" s="60"/>
      <c r="D1081"/>
      <c r="E1081" s="61"/>
      <c r="F1081" s="60"/>
      <c r="G1081"/>
      <c r="H1081"/>
      <c r="I1081"/>
      <c r="J1081"/>
    </row>
    <row r="1082" spans="1:10" x14ac:dyDescent="0.25">
      <c r="A1082" s="59"/>
      <c r="B1082"/>
      <c r="C1082" s="60"/>
      <c r="D1082"/>
      <c r="E1082" s="61"/>
      <c r="F1082" s="60"/>
      <c r="G1082"/>
      <c r="H1082"/>
      <c r="I1082"/>
      <c r="J1082"/>
    </row>
    <row r="1083" spans="1:10" x14ac:dyDescent="0.25">
      <c r="A1083" s="59"/>
      <c r="B1083"/>
      <c r="C1083" s="60"/>
      <c r="D1083"/>
      <c r="E1083" s="61"/>
      <c r="F1083" s="60"/>
      <c r="G1083"/>
      <c r="H1083"/>
      <c r="I1083"/>
      <c r="J1083"/>
    </row>
    <row r="1084" spans="1:10" x14ac:dyDescent="0.25">
      <c r="A1084" s="59"/>
      <c r="B1084"/>
      <c r="C1084" s="60"/>
      <c r="D1084"/>
      <c r="E1084" s="61"/>
      <c r="F1084" s="60"/>
      <c r="G1084"/>
      <c r="H1084"/>
      <c r="I1084"/>
      <c r="J1084"/>
    </row>
    <row r="1085" spans="1:10" x14ac:dyDescent="0.25">
      <c r="A1085" s="59"/>
      <c r="B1085"/>
      <c r="C1085" s="60"/>
      <c r="D1085"/>
      <c r="E1085" s="61"/>
      <c r="F1085" s="60"/>
      <c r="G1085"/>
      <c r="H1085"/>
      <c r="I1085"/>
      <c r="J1085"/>
    </row>
    <row r="1086" spans="1:10" x14ac:dyDescent="0.25">
      <c r="A1086" s="59"/>
      <c r="B1086"/>
      <c r="C1086" s="60"/>
      <c r="D1086"/>
      <c r="E1086" s="61"/>
      <c r="F1086" s="60"/>
      <c r="G1086"/>
      <c r="H1086"/>
      <c r="I1086"/>
      <c r="J1086"/>
    </row>
    <row r="1087" spans="1:10" x14ac:dyDescent="0.25">
      <c r="A1087" s="59"/>
      <c r="B1087"/>
      <c r="C1087" s="60"/>
      <c r="D1087"/>
      <c r="E1087" s="61"/>
      <c r="F1087" s="60"/>
      <c r="G1087"/>
      <c r="H1087"/>
      <c r="I1087"/>
      <c r="J1087"/>
    </row>
    <row r="1088" spans="1:10" x14ac:dyDescent="0.25">
      <c r="A1088" s="59"/>
      <c r="B1088"/>
      <c r="C1088" s="60"/>
      <c r="D1088"/>
      <c r="E1088" s="61"/>
      <c r="F1088" s="60"/>
      <c r="G1088"/>
      <c r="H1088"/>
      <c r="I1088"/>
      <c r="J1088"/>
    </row>
    <row r="1089" spans="1:10" x14ac:dyDescent="0.25">
      <c r="A1089" s="59"/>
      <c r="B1089"/>
      <c r="C1089" s="60"/>
      <c r="D1089"/>
      <c r="E1089" s="61"/>
      <c r="F1089" s="60"/>
      <c r="G1089"/>
      <c r="H1089"/>
      <c r="I1089"/>
      <c r="J1089"/>
    </row>
    <row r="1090" spans="1:10" x14ac:dyDescent="0.25">
      <c r="A1090" s="59"/>
      <c r="B1090"/>
      <c r="C1090" s="60"/>
      <c r="D1090"/>
      <c r="E1090" s="61"/>
      <c r="F1090" s="60"/>
      <c r="G1090"/>
      <c r="H1090"/>
      <c r="I1090"/>
      <c r="J1090"/>
    </row>
    <row r="1091" spans="1:10" x14ac:dyDescent="0.25">
      <c r="A1091" s="59"/>
      <c r="B1091"/>
      <c r="C1091" s="60"/>
      <c r="D1091"/>
      <c r="E1091" s="61"/>
      <c r="F1091" s="60"/>
      <c r="G1091"/>
      <c r="H1091"/>
      <c r="I1091"/>
      <c r="J1091"/>
    </row>
    <row r="1092" spans="1:10" x14ac:dyDescent="0.25">
      <c r="A1092" s="59"/>
      <c r="B1092"/>
      <c r="C1092" s="60"/>
      <c r="D1092"/>
      <c r="E1092" s="61"/>
      <c r="F1092" s="60"/>
      <c r="G1092"/>
      <c r="H1092"/>
      <c r="I1092"/>
      <c r="J1092"/>
    </row>
    <row r="1093" spans="1:10" x14ac:dyDescent="0.25">
      <c r="A1093" s="59"/>
      <c r="B1093"/>
      <c r="C1093" s="60"/>
      <c r="D1093"/>
      <c r="E1093" s="61"/>
      <c r="F1093" s="60"/>
      <c r="G1093"/>
      <c r="H1093"/>
      <c r="I1093"/>
      <c r="J1093"/>
    </row>
    <row r="1094" spans="1:10" x14ac:dyDescent="0.25">
      <c r="A1094" s="59"/>
      <c r="B1094"/>
      <c r="C1094" s="60"/>
      <c r="D1094"/>
      <c r="E1094" s="61"/>
      <c r="F1094" s="60"/>
      <c r="G1094"/>
      <c r="H1094"/>
      <c r="I1094"/>
      <c r="J1094"/>
    </row>
    <row r="1095" spans="1:10" x14ac:dyDescent="0.25">
      <c r="A1095" s="59"/>
      <c r="B1095"/>
      <c r="C1095" s="60"/>
      <c r="D1095"/>
      <c r="E1095" s="61"/>
      <c r="F1095" s="60"/>
      <c r="G1095"/>
      <c r="H1095"/>
      <c r="I1095"/>
      <c r="J1095"/>
    </row>
    <row r="1096" spans="1:10" x14ac:dyDescent="0.25">
      <c r="A1096" s="59"/>
      <c r="B1096"/>
      <c r="C1096" s="60"/>
      <c r="D1096"/>
      <c r="E1096" s="61"/>
      <c r="F1096" s="60"/>
      <c r="G1096"/>
      <c r="H1096"/>
      <c r="I1096"/>
      <c r="J1096"/>
    </row>
    <row r="1097" spans="1:10" x14ac:dyDescent="0.25">
      <c r="A1097" s="59"/>
      <c r="B1097"/>
      <c r="C1097" s="60"/>
      <c r="D1097"/>
      <c r="E1097" s="61"/>
      <c r="F1097" s="60"/>
      <c r="G1097"/>
      <c r="H1097"/>
      <c r="I1097"/>
      <c r="J1097"/>
    </row>
    <row r="1098" spans="1:10" x14ac:dyDescent="0.25">
      <c r="A1098" s="59"/>
      <c r="B1098"/>
      <c r="C1098" s="60"/>
      <c r="D1098"/>
      <c r="E1098" s="61"/>
      <c r="F1098" s="60"/>
      <c r="G1098"/>
      <c r="H1098"/>
      <c r="I1098"/>
      <c r="J1098"/>
    </row>
    <row r="1099" spans="1:10" x14ac:dyDescent="0.25">
      <c r="A1099" s="59"/>
      <c r="B1099"/>
      <c r="C1099" s="60"/>
      <c r="D1099"/>
      <c r="E1099" s="61"/>
      <c r="F1099" s="60"/>
      <c r="G1099"/>
      <c r="H1099"/>
      <c r="I1099"/>
      <c r="J1099"/>
    </row>
    <row r="1100" spans="1:10" x14ac:dyDescent="0.25">
      <c r="A1100" s="59"/>
      <c r="B1100"/>
      <c r="C1100" s="60"/>
      <c r="D1100"/>
      <c r="E1100" s="61"/>
      <c r="F1100" s="60"/>
      <c r="G1100"/>
      <c r="H1100"/>
      <c r="I1100"/>
      <c r="J1100"/>
    </row>
    <row r="1101" spans="1:10" x14ac:dyDescent="0.25">
      <c r="A1101" s="59"/>
      <c r="B1101"/>
      <c r="C1101" s="60"/>
      <c r="D1101"/>
      <c r="E1101" s="61"/>
      <c r="F1101" s="60"/>
      <c r="G1101"/>
      <c r="H1101"/>
      <c r="I1101"/>
      <c r="J1101"/>
    </row>
    <row r="1102" spans="1:10" x14ac:dyDescent="0.25">
      <c r="A1102" s="59"/>
      <c r="B1102"/>
      <c r="C1102" s="60"/>
      <c r="D1102"/>
      <c r="E1102" s="61"/>
      <c r="F1102" s="60"/>
      <c r="G1102"/>
      <c r="H1102"/>
      <c r="I1102"/>
      <c r="J1102"/>
    </row>
    <row r="1103" spans="1:10" x14ac:dyDescent="0.25">
      <c r="A1103" s="59"/>
      <c r="B1103"/>
      <c r="C1103" s="60"/>
      <c r="D1103"/>
      <c r="E1103" s="61"/>
      <c r="F1103" s="60"/>
      <c r="G1103"/>
      <c r="H1103"/>
      <c r="I1103"/>
      <c r="J1103"/>
    </row>
    <row r="1104" spans="1:10" x14ac:dyDescent="0.25">
      <c r="A1104" s="59"/>
      <c r="B1104"/>
      <c r="C1104" s="60"/>
      <c r="D1104"/>
      <c r="E1104" s="61"/>
      <c r="F1104" s="60"/>
      <c r="G1104"/>
      <c r="H1104"/>
      <c r="I1104"/>
      <c r="J1104"/>
    </row>
    <row r="1105" spans="1:10" x14ac:dyDescent="0.25">
      <c r="A1105" s="59"/>
      <c r="B1105"/>
      <c r="C1105" s="60"/>
      <c r="D1105"/>
      <c r="E1105" s="61"/>
      <c r="F1105" s="60"/>
      <c r="G1105"/>
      <c r="H1105"/>
      <c r="I1105"/>
      <c r="J1105"/>
    </row>
    <row r="1106" spans="1:10" x14ac:dyDescent="0.25">
      <c r="A1106" s="59"/>
      <c r="B1106"/>
      <c r="C1106" s="60"/>
      <c r="D1106"/>
      <c r="E1106" s="61"/>
      <c r="F1106" s="60"/>
      <c r="G1106"/>
      <c r="H1106"/>
      <c r="I1106"/>
      <c r="J1106"/>
    </row>
    <row r="1107" spans="1:10" x14ac:dyDescent="0.25">
      <c r="A1107" s="59"/>
      <c r="B1107"/>
      <c r="C1107" s="60"/>
      <c r="D1107"/>
      <c r="E1107" s="61"/>
      <c r="F1107" s="60"/>
      <c r="G1107"/>
      <c r="H1107"/>
      <c r="I1107"/>
      <c r="J1107"/>
    </row>
    <row r="1108" spans="1:10" x14ac:dyDescent="0.25">
      <c r="A1108" s="59"/>
      <c r="B1108"/>
      <c r="C1108" s="60"/>
      <c r="D1108"/>
      <c r="E1108" s="61"/>
      <c r="F1108" s="60"/>
      <c r="G1108"/>
      <c r="H1108"/>
      <c r="I1108"/>
      <c r="J1108"/>
    </row>
    <row r="1109" spans="1:10" x14ac:dyDescent="0.25">
      <c r="A1109" s="59"/>
      <c r="B1109"/>
      <c r="C1109" s="60"/>
      <c r="D1109"/>
      <c r="E1109" s="61"/>
      <c r="F1109" s="60"/>
      <c r="G1109"/>
      <c r="H1109"/>
      <c r="I1109"/>
      <c r="J1109"/>
    </row>
    <row r="1110" spans="1:10" x14ac:dyDescent="0.25">
      <c r="A1110" s="59"/>
      <c r="B1110"/>
      <c r="C1110" s="60"/>
      <c r="D1110"/>
      <c r="E1110" s="61"/>
      <c r="F1110" s="60"/>
      <c r="G1110"/>
      <c r="H1110"/>
      <c r="I1110"/>
      <c r="J1110"/>
    </row>
    <row r="1111" spans="1:10" x14ac:dyDescent="0.25">
      <c r="A1111" s="59"/>
      <c r="B1111"/>
      <c r="C1111" s="60"/>
      <c r="D1111"/>
      <c r="E1111" s="61"/>
      <c r="F1111" s="60"/>
      <c r="G1111"/>
      <c r="H1111"/>
      <c r="I1111"/>
      <c r="J1111"/>
    </row>
    <row r="1112" spans="1:10" x14ac:dyDescent="0.25">
      <c r="A1112" s="59"/>
      <c r="B1112"/>
      <c r="C1112" s="60"/>
      <c r="D1112"/>
      <c r="E1112" s="61"/>
      <c r="F1112" s="60"/>
      <c r="G1112"/>
      <c r="H1112"/>
      <c r="I1112"/>
      <c r="J1112"/>
    </row>
    <row r="1113" spans="1:10" x14ac:dyDescent="0.25">
      <c r="A1113" s="59"/>
      <c r="B1113"/>
      <c r="C1113" s="60"/>
      <c r="D1113"/>
      <c r="E1113" s="61"/>
      <c r="F1113" s="60"/>
      <c r="G1113"/>
      <c r="H1113"/>
      <c r="I1113"/>
      <c r="J1113"/>
    </row>
    <row r="1114" spans="1:10" x14ac:dyDescent="0.25">
      <c r="A1114" s="59"/>
      <c r="B1114"/>
      <c r="C1114" s="60"/>
      <c r="D1114"/>
      <c r="E1114" s="61"/>
      <c r="F1114" s="60"/>
      <c r="G1114"/>
      <c r="H1114"/>
      <c r="I1114"/>
      <c r="J1114"/>
    </row>
    <row r="1115" spans="1:10" x14ac:dyDescent="0.25">
      <c r="A1115" s="59"/>
      <c r="B1115"/>
      <c r="C1115" s="60"/>
      <c r="D1115"/>
      <c r="E1115" s="61"/>
      <c r="F1115" s="60"/>
      <c r="G1115"/>
      <c r="H1115"/>
      <c r="I1115"/>
      <c r="J1115"/>
    </row>
    <row r="1116" spans="1:10" x14ac:dyDescent="0.25">
      <c r="A1116" s="59"/>
      <c r="B1116"/>
      <c r="C1116" s="60"/>
      <c r="D1116"/>
      <c r="E1116" s="61"/>
      <c r="F1116" s="60"/>
      <c r="G1116"/>
      <c r="H1116"/>
      <c r="I1116"/>
      <c r="J1116"/>
    </row>
    <row r="1117" spans="1:10" x14ac:dyDescent="0.25">
      <c r="A1117" s="59"/>
      <c r="B1117"/>
      <c r="C1117" s="60"/>
      <c r="D1117"/>
      <c r="E1117" s="61"/>
      <c r="F1117" s="60"/>
      <c r="G1117"/>
      <c r="H1117"/>
      <c r="I1117"/>
      <c r="J1117"/>
    </row>
    <row r="1118" spans="1:10" x14ac:dyDescent="0.25">
      <c r="A1118" s="59"/>
      <c r="B1118"/>
      <c r="C1118" s="60"/>
      <c r="D1118"/>
      <c r="E1118" s="61"/>
      <c r="F1118" s="60"/>
      <c r="G1118"/>
      <c r="H1118"/>
      <c r="I1118"/>
      <c r="J1118"/>
    </row>
    <row r="1119" spans="1:10" x14ac:dyDescent="0.25">
      <c r="A1119" s="59"/>
      <c r="B1119"/>
      <c r="C1119" s="60"/>
      <c r="D1119"/>
      <c r="E1119" s="61"/>
      <c r="F1119" s="60"/>
      <c r="G1119"/>
      <c r="H1119"/>
      <c r="I1119"/>
      <c r="J1119"/>
    </row>
    <row r="1120" spans="1:10" x14ac:dyDescent="0.25">
      <c r="A1120" s="59"/>
      <c r="B1120"/>
      <c r="C1120" s="60"/>
      <c r="D1120"/>
      <c r="E1120" s="61"/>
      <c r="F1120" s="60"/>
      <c r="G1120"/>
      <c r="H1120"/>
      <c r="I1120"/>
      <c r="J1120"/>
    </row>
    <row r="1121" spans="1:10" x14ac:dyDescent="0.25">
      <c r="A1121" s="59"/>
      <c r="B1121"/>
      <c r="C1121" s="60"/>
      <c r="D1121"/>
      <c r="E1121" s="61"/>
      <c r="F1121" s="60"/>
      <c r="G1121"/>
      <c r="H1121"/>
      <c r="I1121"/>
      <c r="J1121"/>
    </row>
    <row r="1122" spans="1:10" x14ac:dyDescent="0.25">
      <c r="A1122" s="59"/>
      <c r="B1122"/>
      <c r="C1122" s="60"/>
      <c r="D1122"/>
      <c r="E1122" s="61"/>
      <c r="F1122" s="60"/>
      <c r="G1122"/>
      <c r="H1122"/>
      <c r="I1122"/>
      <c r="J1122"/>
    </row>
    <row r="1123" spans="1:10" x14ac:dyDescent="0.25">
      <c r="A1123" s="59"/>
      <c r="B1123"/>
      <c r="C1123" s="60"/>
      <c r="D1123"/>
      <c r="E1123" s="61"/>
      <c r="F1123" s="60"/>
      <c r="G1123"/>
      <c r="H1123"/>
      <c r="I1123"/>
      <c r="J1123"/>
    </row>
    <row r="1124" spans="1:10" x14ac:dyDescent="0.25">
      <c r="A1124" s="59"/>
      <c r="B1124"/>
      <c r="C1124" s="60"/>
      <c r="D1124"/>
      <c r="E1124" s="61"/>
      <c r="F1124" s="60"/>
      <c r="G1124"/>
      <c r="H1124"/>
      <c r="I1124"/>
      <c r="J1124"/>
    </row>
    <row r="1125" spans="1:10" x14ac:dyDescent="0.25">
      <c r="A1125" s="59"/>
      <c r="B1125"/>
      <c r="C1125" s="60"/>
      <c r="D1125"/>
      <c r="E1125" s="61"/>
      <c r="F1125" s="60"/>
      <c r="G1125"/>
      <c r="H1125"/>
      <c r="I1125"/>
      <c r="J1125"/>
    </row>
    <row r="1126" spans="1:10" x14ac:dyDescent="0.25">
      <c r="A1126" s="59"/>
      <c r="B1126"/>
      <c r="C1126" s="60"/>
      <c r="D1126"/>
      <c r="E1126" s="61"/>
      <c r="F1126" s="60"/>
      <c r="G1126"/>
      <c r="H1126"/>
      <c r="I1126"/>
      <c r="J1126"/>
    </row>
    <row r="1127" spans="1:10" x14ac:dyDescent="0.25">
      <c r="A1127" s="59"/>
      <c r="B1127"/>
      <c r="C1127" s="60"/>
      <c r="D1127"/>
      <c r="E1127" s="61"/>
      <c r="F1127" s="60"/>
      <c r="G1127"/>
      <c r="H1127"/>
      <c r="I1127"/>
      <c r="J1127"/>
    </row>
    <row r="1128" spans="1:10" x14ac:dyDescent="0.25">
      <c r="A1128" s="59"/>
      <c r="B1128"/>
      <c r="C1128" s="60"/>
      <c r="D1128"/>
      <c r="E1128" s="61"/>
      <c r="F1128" s="60"/>
      <c r="G1128"/>
      <c r="H1128"/>
      <c r="I1128"/>
      <c r="J1128"/>
    </row>
    <row r="1129" spans="1:10" x14ac:dyDescent="0.25">
      <c r="A1129" s="59"/>
      <c r="B1129"/>
      <c r="C1129" s="60"/>
      <c r="D1129"/>
      <c r="E1129" s="61"/>
      <c r="F1129" s="60"/>
      <c r="G1129"/>
      <c r="H1129"/>
      <c r="I1129"/>
      <c r="J1129"/>
    </row>
    <row r="1130" spans="1:10" x14ac:dyDescent="0.25">
      <c r="A1130" s="59"/>
      <c r="B1130"/>
      <c r="C1130" s="60"/>
      <c r="D1130"/>
      <c r="E1130" s="61"/>
      <c r="F1130" s="60"/>
      <c r="G1130"/>
      <c r="H1130"/>
      <c r="I1130"/>
      <c r="J1130"/>
    </row>
    <row r="1131" spans="1:10" x14ac:dyDescent="0.25">
      <c r="A1131" s="59"/>
      <c r="B1131"/>
      <c r="C1131" s="60"/>
      <c r="D1131"/>
      <c r="E1131" s="61"/>
      <c r="F1131" s="60"/>
      <c r="G1131"/>
      <c r="H1131"/>
      <c r="I1131"/>
      <c r="J1131"/>
    </row>
    <row r="1132" spans="1:10" x14ac:dyDescent="0.25">
      <c r="A1132" s="59"/>
      <c r="B1132"/>
      <c r="C1132" s="60"/>
      <c r="D1132"/>
      <c r="E1132" s="61"/>
      <c r="F1132" s="60"/>
      <c r="G1132"/>
      <c r="H1132"/>
      <c r="I1132"/>
      <c r="J1132"/>
    </row>
    <row r="1133" spans="1:10" x14ac:dyDescent="0.25">
      <c r="A1133" s="59"/>
      <c r="B1133"/>
      <c r="C1133" s="60"/>
      <c r="D1133"/>
      <c r="E1133" s="61"/>
      <c r="F1133" s="60"/>
      <c r="G1133"/>
      <c r="H1133"/>
      <c r="I1133"/>
      <c r="J1133"/>
    </row>
    <row r="1134" spans="1:10" x14ac:dyDescent="0.25">
      <c r="A1134" s="59"/>
      <c r="B1134"/>
      <c r="C1134" s="60"/>
      <c r="D1134"/>
      <c r="E1134" s="61"/>
      <c r="F1134" s="60"/>
      <c r="G1134"/>
      <c r="H1134"/>
      <c r="I1134"/>
      <c r="J1134"/>
    </row>
    <row r="1135" spans="1:10" x14ac:dyDescent="0.25">
      <c r="A1135" s="59"/>
      <c r="B1135"/>
      <c r="C1135" s="60"/>
      <c r="D1135"/>
      <c r="E1135" s="61"/>
      <c r="F1135" s="60"/>
      <c r="G1135"/>
      <c r="H1135"/>
      <c r="I1135"/>
      <c r="J1135"/>
    </row>
    <row r="1136" spans="1:10" x14ac:dyDescent="0.25">
      <c r="A1136" s="59"/>
      <c r="B1136"/>
      <c r="C1136" s="60"/>
      <c r="D1136"/>
      <c r="E1136" s="61"/>
      <c r="F1136" s="60"/>
      <c r="G1136"/>
      <c r="H1136"/>
      <c r="I1136"/>
      <c r="J1136"/>
    </row>
    <row r="1137" spans="1:10" x14ac:dyDescent="0.25">
      <c r="A1137" s="59"/>
      <c r="B1137"/>
      <c r="C1137" s="60"/>
      <c r="D1137"/>
      <c r="E1137" s="61"/>
      <c r="F1137" s="60"/>
      <c r="G1137"/>
      <c r="H1137"/>
      <c r="I1137"/>
      <c r="J1137"/>
    </row>
    <row r="1138" spans="1:10" x14ac:dyDescent="0.25">
      <c r="A1138" s="59"/>
      <c r="B1138"/>
      <c r="C1138" s="60"/>
      <c r="D1138"/>
      <c r="E1138" s="61"/>
      <c r="F1138" s="60"/>
      <c r="G1138"/>
      <c r="H1138"/>
      <c r="I1138"/>
      <c r="J1138"/>
    </row>
    <row r="1139" spans="1:10" x14ac:dyDescent="0.25">
      <c r="A1139" s="59"/>
      <c r="B1139"/>
      <c r="C1139" s="60"/>
      <c r="D1139"/>
      <c r="E1139" s="61"/>
      <c r="F1139" s="60"/>
      <c r="G1139"/>
      <c r="H1139"/>
      <c r="I1139"/>
      <c r="J1139"/>
    </row>
    <row r="1140" spans="1:10" x14ac:dyDescent="0.25">
      <c r="A1140" s="59"/>
      <c r="B1140"/>
      <c r="C1140" s="60"/>
      <c r="D1140"/>
      <c r="E1140" s="61"/>
      <c r="F1140" s="60"/>
      <c r="G1140"/>
      <c r="H1140"/>
      <c r="I1140"/>
      <c r="J1140"/>
    </row>
    <row r="1141" spans="1:10" x14ac:dyDescent="0.25">
      <c r="A1141" s="59"/>
      <c r="B1141"/>
      <c r="C1141" s="60"/>
      <c r="D1141"/>
      <c r="E1141" s="61"/>
      <c r="F1141" s="60"/>
      <c r="G1141"/>
      <c r="H1141"/>
      <c r="I1141"/>
      <c r="J1141"/>
    </row>
    <row r="1142" spans="1:10" x14ac:dyDescent="0.25">
      <c r="A1142" s="59"/>
      <c r="B1142"/>
      <c r="C1142" s="60"/>
      <c r="D1142"/>
      <c r="E1142" s="61"/>
      <c r="F1142" s="60"/>
      <c r="G1142"/>
      <c r="H1142"/>
      <c r="I1142"/>
      <c r="J1142"/>
    </row>
    <row r="1143" spans="1:10" x14ac:dyDescent="0.25">
      <c r="A1143" s="59"/>
      <c r="B1143"/>
      <c r="C1143" s="60"/>
      <c r="D1143"/>
      <c r="E1143" s="61"/>
      <c r="F1143" s="60"/>
      <c r="G1143"/>
      <c r="H1143"/>
      <c r="I1143"/>
      <c r="J1143"/>
    </row>
    <row r="1144" spans="1:10" x14ac:dyDescent="0.25">
      <c r="A1144" s="59"/>
      <c r="B1144"/>
      <c r="C1144" s="60"/>
      <c r="D1144"/>
      <c r="E1144" s="61"/>
      <c r="F1144" s="60"/>
      <c r="G1144"/>
      <c r="H1144"/>
      <c r="I1144"/>
      <c r="J1144"/>
    </row>
    <row r="1145" spans="1:10" x14ac:dyDescent="0.25">
      <c r="A1145" s="59"/>
      <c r="B1145"/>
      <c r="C1145" s="60"/>
      <c r="D1145"/>
      <c r="E1145" s="61"/>
      <c r="F1145" s="60"/>
      <c r="G1145"/>
      <c r="H1145"/>
      <c r="I1145"/>
      <c r="J1145"/>
    </row>
    <row r="1146" spans="1:10" x14ac:dyDescent="0.25">
      <c r="A1146" s="59"/>
      <c r="B1146"/>
      <c r="C1146" s="60"/>
      <c r="D1146"/>
      <c r="E1146" s="61"/>
      <c r="F1146" s="60"/>
      <c r="G1146"/>
      <c r="H1146"/>
      <c r="I1146"/>
      <c r="J1146"/>
    </row>
    <row r="1147" spans="1:10" x14ac:dyDescent="0.25">
      <c r="A1147" s="59"/>
      <c r="B1147"/>
      <c r="C1147" s="60"/>
      <c r="D1147"/>
      <c r="E1147" s="61"/>
      <c r="F1147" s="60"/>
      <c r="G1147"/>
      <c r="H1147"/>
      <c r="I1147"/>
      <c r="J1147"/>
    </row>
    <row r="1148" spans="1:10" x14ac:dyDescent="0.25">
      <c r="A1148" s="59"/>
      <c r="B1148"/>
      <c r="C1148" s="60"/>
      <c r="D1148"/>
      <c r="E1148" s="61"/>
      <c r="F1148" s="60"/>
      <c r="G1148"/>
      <c r="H1148"/>
      <c r="I1148"/>
      <c r="J1148"/>
    </row>
    <row r="1149" spans="1:10" x14ac:dyDescent="0.25">
      <c r="A1149" s="59"/>
      <c r="B1149"/>
      <c r="C1149" s="60"/>
      <c r="D1149"/>
      <c r="E1149" s="61"/>
      <c r="F1149" s="60"/>
      <c r="G1149"/>
      <c r="H1149"/>
      <c r="I1149"/>
      <c r="J1149"/>
    </row>
    <row r="1150" spans="1:10" x14ac:dyDescent="0.25">
      <c r="A1150" s="59"/>
      <c r="B1150"/>
      <c r="C1150" s="60"/>
      <c r="D1150"/>
      <c r="E1150" s="61"/>
      <c r="F1150" s="60"/>
      <c r="G1150"/>
      <c r="H1150"/>
      <c r="I1150"/>
      <c r="J1150"/>
    </row>
    <row r="1151" spans="1:10" x14ac:dyDescent="0.25">
      <c r="A1151" s="59"/>
      <c r="B1151"/>
      <c r="C1151" s="60"/>
      <c r="D1151"/>
      <c r="E1151" s="61"/>
      <c r="F1151" s="60"/>
      <c r="G1151"/>
      <c r="H1151"/>
      <c r="I1151"/>
      <c r="J1151"/>
    </row>
    <row r="1152" spans="1:10" x14ac:dyDescent="0.25">
      <c r="A1152" s="59"/>
      <c r="B1152"/>
      <c r="C1152" s="60"/>
      <c r="D1152"/>
      <c r="E1152" s="61"/>
      <c r="F1152" s="60"/>
      <c r="G1152"/>
      <c r="H1152"/>
      <c r="I1152"/>
      <c r="J1152"/>
    </row>
    <row r="1153" spans="1:10" x14ac:dyDescent="0.25">
      <c r="A1153" s="59"/>
      <c r="B1153"/>
      <c r="C1153" s="60"/>
      <c r="D1153"/>
      <c r="E1153" s="61"/>
      <c r="F1153" s="60"/>
      <c r="G1153"/>
      <c r="H1153"/>
      <c r="I1153"/>
      <c r="J1153"/>
    </row>
    <row r="1154" spans="1:10" x14ac:dyDescent="0.25">
      <c r="A1154" s="59"/>
      <c r="B1154"/>
      <c r="C1154" s="60"/>
      <c r="D1154"/>
      <c r="E1154" s="61"/>
      <c r="F1154" s="60"/>
      <c r="G1154"/>
      <c r="H1154"/>
      <c r="I1154"/>
      <c r="J1154"/>
    </row>
    <row r="1155" spans="1:10" x14ac:dyDescent="0.25">
      <c r="A1155" s="59"/>
      <c r="B1155"/>
      <c r="C1155" s="60"/>
      <c r="D1155"/>
      <c r="E1155" s="61"/>
      <c r="F1155" s="60"/>
      <c r="G1155"/>
      <c r="H1155"/>
      <c r="I1155"/>
      <c r="J1155"/>
    </row>
    <row r="1156" spans="1:10" x14ac:dyDescent="0.25">
      <c r="A1156" s="59"/>
      <c r="B1156"/>
      <c r="C1156" s="60"/>
      <c r="D1156"/>
      <c r="E1156" s="61"/>
      <c r="F1156" s="60"/>
      <c r="G1156"/>
      <c r="H1156"/>
      <c r="I1156"/>
      <c r="J1156"/>
    </row>
    <row r="1157" spans="1:10" x14ac:dyDescent="0.25">
      <c r="A1157" s="59"/>
      <c r="B1157"/>
      <c r="C1157" s="60"/>
      <c r="D1157"/>
      <c r="E1157" s="61"/>
      <c r="F1157" s="60"/>
      <c r="G1157"/>
      <c r="H1157"/>
      <c r="I1157"/>
      <c r="J1157"/>
    </row>
    <row r="1158" spans="1:10" x14ac:dyDescent="0.25">
      <c r="A1158" s="59"/>
      <c r="B1158"/>
      <c r="C1158" s="60"/>
      <c r="D1158"/>
      <c r="E1158" s="61"/>
      <c r="F1158" s="60"/>
      <c r="G1158"/>
      <c r="H1158"/>
      <c r="I1158"/>
      <c r="J1158"/>
    </row>
    <row r="1159" spans="1:10" x14ac:dyDescent="0.25">
      <c r="A1159" s="59"/>
      <c r="B1159"/>
      <c r="C1159" s="60"/>
      <c r="D1159"/>
      <c r="E1159" s="61"/>
      <c r="F1159" s="60"/>
      <c r="G1159"/>
      <c r="H1159"/>
      <c r="I1159"/>
      <c r="J1159"/>
    </row>
    <row r="1160" spans="1:10" x14ac:dyDescent="0.25">
      <c r="A1160" s="59"/>
      <c r="B1160"/>
      <c r="C1160" s="60"/>
      <c r="D1160"/>
      <c r="E1160" s="61"/>
      <c r="F1160" s="60"/>
      <c r="G1160"/>
      <c r="H1160"/>
      <c r="I1160"/>
      <c r="J1160"/>
    </row>
    <row r="1161" spans="1:10" x14ac:dyDescent="0.25">
      <c r="A1161" s="59"/>
      <c r="B1161"/>
      <c r="C1161" s="60"/>
      <c r="D1161"/>
      <c r="E1161" s="61"/>
      <c r="F1161" s="60"/>
      <c r="G1161"/>
      <c r="H1161"/>
      <c r="I1161"/>
      <c r="J1161"/>
    </row>
    <row r="1162" spans="1:10" x14ac:dyDescent="0.25">
      <c r="A1162" s="59"/>
      <c r="B1162"/>
      <c r="C1162" s="60"/>
      <c r="D1162"/>
      <c r="E1162" s="61"/>
      <c r="F1162" s="60"/>
      <c r="G1162"/>
      <c r="H1162"/>
      <c r="I1162"/>
      <c r="J1162"/>
    </row>
    <row r="1163" spans="1:10" x14ac:dyDescent="0.25">
      <c r="A1163" s="59"/>
      <c r="B1163"/>
      <c r="C1163" s="60"/>
      <c r="D1163"/>
      <c r="E1163" s="61"/>
      <c r="F1163" s="60"/>
      <c r="G1163"/>
      <c r="H1163"/>
      <c r="I1163"/>
      <c r="J1163"/>
    </row>
    <row r="1164" spans="1:10" x14ac:dyDescent="0.25">
      <c r="A1164" s="59"/>
      <c r="B1164"/>
      <c r="C1164" s="60"/>
      <c r="D1164"/>
      <c r="E1164" s="61"/>
      <c r="F1164" s="60"/>
      <c r="G1164"/>
      <c r="H1164"/>
      <c r="I1164"/>
      <c r="J1164"/>
    </row>
    <row r="1165" spans="1:10" x14ac:dyDescent="0.25">
      <c r="A1165" s="59"/>
      <c r="B1165"/>
      <c r="C1165" s="60"/>
      <c r="D1165"/>
      <c r="E1165" s="61"/>
      <c r="F1165" s="60"/>
      <c r="G1165"/>
      <c r="H1165"/>
      <c r="I1165"/>
      <c r="J1165"/>
    </row>
    <row r="1166" spans="1:10" x14ac:dyDescent="0.25">
      <c r="A1166" s="59"/>
      <c r="B1166"/>
      <c r="C1166" s="60"/>
      <c r="D1166"/>
      <c r="E1166" s="61"/>
      <c r="F1166" s="60"/>
      <c r="G1166"/>
      <c r="H1166"/>
      <c r="I1166"/>
      <c r="J1166"/>
    </row>
    <row r="1167" spans="1:10" x14ac:dyDescent="0.25">
      <c r="A1167" s="59"/>
      <c r="B1167"/>
      <c r="C1167" s="60"/>
      <c r="D1167"/>
      <c r="E1167" s="61"/>
      <c r="F1167" s="60"/>
      <c r="G1167"/>
      <c r="H1167"/>
      <c r="I1167"/>
      <c r="J1167"/>
    </row>
    <row r="1168" spans="1:10" x14ac:dyDescent="0.25">
      <c r="A1168" s="59"/>
      <c r="B1168"/>
      <c r="C1168" s="60"/>
      <c r="D1168"/>
      <c r="E1168" s="61"/>
      <c r="F1168" s="60"/>
      <c r="G1168"/>
      <c r="H1168"/>
      <c r="I1168"/>
      <c r="J1168"/>
    </row>
    <row r="1169" spans="1:10" x14ac:dyDescent="0.25">
      <c r="A1169" s="59"/>
      <c r="B1169"/>
      <c r="C1169" s="60"/>
      <c r="D1169"/>
      <c r="E1169" s="61"/>
      <c r="F1169" s="60"/>
      <c r="G1169"/>
      <c r="H1169"/>
      <c r="I1169"/>
      <c r="J1169"/>
    </row>
    <row r="1170" spans="1:10" x14ac:dyDescent="0.25">
      <c r="A1170" s="59"/>
      <c r="B1170"/>
      <c r="C1170" s="60"/>
      <c r="D1170"/>
      <c r="E1170" s="61"/>
      <c r="F1170" s="60"/>
      <c r="G1170"/>
      <c r="H1170"/>
      <c r="I1170"/>
      <c r="J1170"/>
    </row>
    <row r="1171" spans="1:10" x14ac:dyDescent="0.25">
      <c r="A1171" s="59"/>
      <c r="B1171"/>
      <c r="C1171" s="60"/>
      <c r="D1171"/>
      <c r="E1171" s="61"/>
      <c r="F1171" s="60"/>
      <c r="G1171"/>
      <c r="H1171"/>
      <c r="I1171"/>
      <c r="J1171"/>
    </row>
    <row r="1172" spans="1:10" x14ac:dyDescent="0.25">
      <c r="A1172" s="59"/>
      <c r="B1172"/>
      <c r="C1172" s="60"/>
      <c r="D1172"/>
      <c r="E1172" s="61"/>
      <c r="F1172" s="60"/>
      <c r="G1172"/>
      <c r="H1172"/>
      <c r="I1172"/>
      <c r="J1172"/>
    </row>
    <row r="1173" spans="1:10" x14ac:dyDescent="0.25">
      <c r="A1173" s="59"/>
      <c r="B1173"/>
      <c r="C1173" s="60"/>
      <c r="D1173"/>
      <c r="E1173" s="61"/>
      <c r="F1173" s="60"/>
      <c r="G1173"/>
      <c r="H1173"/>
      <c r="I1173"/>
      <c r="J1173"/>
    </row>
    <row r="1174" spans="1:10" x14ac:dyDescent="0.25">
      <c r="A1174" s="59"/>
      <c r="B1174"/>
      <c r="C1174" s="60"/>
      <c r="D1174"/>
      <c r="E1174" s="61"/>
      <c r="F1174" s="60"/>
      <c r="G1174"/>
      <c r="H1174"/>
      <c r="I1174"/>
      <c r="J1174"/>
    </row>
    <row r="1175" spans="1:10" x14ac:dyDescent="0.25">
      <c r="A1175" s="59"/>
      <c r="B1175"/>
      <c r="C1175" s="60"/>
      <c r="D1175"/>
      <c r="E1175" s="61"/>
      <c r="F1175" s="60"/>
      <c r="G1175"/>
      <c r="H1175"/>
      <c r="I1175"/>
      <c r="J1175"/>
    </row>
    <row r="1176" spans="1:10" x14ac:dyDescent="0.25">
      <c r="A1176" s="59"/>
      <c r="B1176"/>
      <c r="C1176" s="60"/>
      <c r="D1176"/>
      <c r="E1176" s="61"/>
      <c r="F1176" s="60"/>
      <c r="G1176"/>
      <c r="H1176"/>
      <c r="I1176"/>
      <c r="J1176"/>
    </row>
    <row r="1177" spans="1:10" x14ac:dyDescent="0.25">
      <c r="A1177" s="59"/>
      <c r="B1177"/>
      <c r="C1177" s="60"/>
      <c r="D1177"/>
      <c r="E1177" s="61"/>
      <c r="F1177" s="60"/>
      <c r="G1177"/>
      <c r="H1177"/>
      <c r="I1177"/>
      <c r="J1177"/>
    </row>
    <row r="1178" spans="1:10" x14ac:dyDescent="0.25">
      <c r="A1178" s="59"/>
      <c r="B1178"/>
      <c r="C1178" s="60"/>
      <c r="D1178"/>
      <c r="E1178" s="61"/>
      <c r="F1178" s="60"/>
      <c r="G1178"/>
      <c r="H1178"/>
      <c r="I1178"/>
      <c r="J1178"/>
    </row>
    <row r="1179" spans="1:10" x14ac:dyDescent="0.25">
      <c r="A1179" s="59"/>
      <c r="B1179"/>
      <c r="C1179" s="60"/>
      <c r="D1179"/>
      <c r="E1179" s="61"/>
      <c r="F1179" s="60"/>
      <c r="G1179"/>
      <c r="H1179"/>
      <c r="I1179"/>
      <c r="J1179"/>
    </row>
    <row r="1180" spans="1:10" x14ac:dyDescent="0.25">
      <c r="A1180" s="59"/>
      <c r="B1180"/>
      <c r="C1180" s="60"/>
      <c r="D1180"/>
      <c r="E1180" s="61"/>
      <c r="F1180" s="60"/>
      <c r="G1180"/>
      <c r="H1180"/>
      <c r="I1180"/>
      <c r="J1180"/>
    </row>
    <row r="1181" spans="1:10" x14ac:dyDescent="0.25">
      <c r="A1181" s="59"/>
      <c r="B1181"/>
      <c r="C1181" s="60"/>
      <c r="D1181"/>
      <c r="E1181" s="61"/>
      <c r="F1181" s="60"/>
      <c r="G1181"/>
      <c r="H1181"/>
      <c r="I1181"/>
      <c r="J1181"/>
    </row>
    <row r="1182" spans="1:10" x14ac:dyDescent="0.25">
      <c r="A1182" s="59"/>
      <c r="B1182"/>
      <c r="C1182" s="60"/>
      <c r="D1182"/>
      <c r="E1182" s="61"/>
      <c r="F1182" s="60"/>
      <c r="G1182"/>
      <c r="H1182"/>
      <c r="I1182"/>
      <c r="J1182"/>
    </row>
    <row r="1183" spans="1:10" x14ac:dyDescent="0.25">
      <c r="A1183" s="59"/>
      <c r="B1183"/>
      <c r="C1183" s="60"/>
      <c r="D1183"/>
      <c r="E1183" s="61"/>
      <c r="F1183" s="60"/>
      <c r="G1183"/>
      <c r="H1183"/>
      <c r="I1183"/>
      <c r="J1183"/>
    </row>
    <row r="1184" spans="1:10" x14ac:dyDescent="0.25">
      <c r="A1184" s="59"/>
      <c r="B1184"/>
      <c r="C1184" s="60"/>
      <c r="D1184"/>
      <c r="E1184" s="61"/>
      <c r="F1184" s="60"/>
      <c r="G1184"/>
      <c r="H1184"/>
      <c r="I1184"/>
      <c r="J1184"/>
    </row>
    <row r="1185" spans="1:10" x14ac:dyDescent="0.25">
      <c r="A1185" s="59"/>
      <c r="B1185"/>
      <c r="C1185" s="60"/>
      <c r="D1185"/>
      <c r="E1185" s="61"/>
      <c r="F1185" s="60"/>
      <c r="G1185"/>
      <c r="H1185"/>
      <c r="I1185"/>
      <c r="J1185"/>
    </row>
    <row r="1186" spans="1:10" x14ac:dyDescent="0.25">
      <c r="A1186" s="59"/>
      <c r="B1186"/>
      <c r="C1186" s="60"/>
      <c r="D1186"/>
      <c r="E1186" s="61"/>
      <c r="F1186" s="60"/>
      <c r="G1186"/>
      <c r="H1186"/>
      <c r="I1186"/>
      <c r="J1186"/>
    </row>
    <row r="1187" spans="1:10" x14ac:dyDescent="0.25">
      <c r="A1187" s="59"/>
      <c r="B1187"/>
      <c r="C1187" s="60"/>
      <c r="D1187"/>
      <c r="E1187" s="61"/>
      <c r="F1187" s="60"/>
      <c r="G1187"/>
      <c r="H1187"/>
      <c r="I1187"/>
      <c r="J1187"/>
    </row>
    <row r="1188" spans="1:10" x14ac:dyDescent="0.25">
      <c r="A1188" s="59"/>
      <c r="B1188"/>
      <c r="C1188" s="60"/>
      <c r="D1188"/>
      <c r="E1188" s="61"/>
      <c r="F1188" s="60"/>
      <c r="G1188"/>
      <c r="H1188"/>
      <c r="I1188"/>
      <c r="J1188"/>
    </row>
    <row r="1189" spans="1:10" x14ac:dyDescent="0.25">
      <c r="A1189" s="59"/>
      <c r="B1189"/>
      <c r="C1189" s="60"/>
      <c r="D1189"/>
      <c r="E1189" s="61"/>
      <c r="F1189" s="60"/>
      <c r="G1189"/>
      <c r="H1189"/>
      <c r="I1189"/>
      <c r="J1189"/>
    </row>
    <row r="1190" spans="1:10" x14ac:dyDescent="0.25">
      <c r="A1190" s="59"/>
      <c r="B1190"/>
      <c r="C1190" s="60"/>
      <c r="D1190"/>
      <c r="E1190" s="61"/>
      <c r="F1190" s="60"/>
      <c r="G1190"/>
      <c r="H1190"/>
      <c r="I1190"/>
      <c r="J1190"/>
    </row>
  </sheetData>
  <sheetProtection algorithmName="SHA-512" hashValue="JyriUPCRn+DPPuoe/WpBkz53XIoJx5wsnnsOrL30xcdspmXVxtQd6Lu1lWuTdzTiiHe1EoOUFxSSCqh8wcDSKA==" saltValue="ct2dEZMjY0jlSVvjyFSsoA==" spinCount="100000" sheet="1" objects="1" scenarios="1"/>
  <mergeCells count="534">
    <mergeCell ref="E152:E158"/>
    <mergeCell ref="F158:H158"/>
    <mergeCell ref="A159:A165"/>
    <mergeCell ref="B159:B165"/>
    <mergeCell ref="C159:C165"/>
    <mergeCell ref="D159:D165"/>
    <mergeCell ref="E159:E165"/>
    <mergeCell ref="F165:H165"/>
    <mergeCell ref="F481:H481"/>
    <mergeCell ref="D256:D262"/>
    <mergeCell ref="E272:E278"/>
    <mergeCell ref="C249:C255"/>
    <mergeCell ref="E226:E232"/>
    <mergeCell ref="A226:A232"/>
    <mergeCell ref="A235:A241"/>
    <mergeCell ref="A242:A248"/>
    <mergeCell ref="E434:E439"/>
    <mergeCell ref="E440:E446"/>
    <mergeCell ref="F285:H285"/>
    <mergeCell ref="F271:H271"/>
    <mergeCell ref="A263:H263"/>
    <mergeCell ref="B265:B271"/>
    <mergeCell ref="C265:C271"/>
    <mergeCell ref="E265:E271"/>
    <mergeCell ref="E505:E511"/>
    <mergeCell ref="F35:H35"/>
    <mergeCell ref="C108:C114"/>
    <mergeCell ref="D108:D114"/>
    <mergeCell ref="E108:E114"/>
    <mergeCell ref="F114:H114"/>
    <mergeCell ref="D454:D460"/>
    <mergeCell ref="A115:A121"/>
    <mergeCell ref="B115:B121"/>
    <mergeCell ref="C115:C121"/>
    <mergeCell ref="D115:D121"/>
    <mergeCell ref="E115:E121"/>
    <mergeCell ref="F121:H121"/>
    <mergeCell ref="A122:A128"/>
    <mergeCell ref="B122:B128"/>
    <mergeCell ref="C122:C128"/>
    <mergeCell ref="D122:D128"/>
    <mergeCell ref="E122:E128"/>
    <mergeCell ref="F128:H128"/>
    <mergeCell ref="A475:A481"/>
    <mergeCell ref="B475:B481"/>
    <mergeCell ref="A166:H166"/>
    <mergeCell ref="A151:J151"/>
    <mergeCell ref="B505:B511"/>
    <mergeCell ref="F511:H511"/>
    <mergeCell ref="C447:C453"/>
    <mergeCell ref="E491:E497"/>
    <mergeCell ref="A505:A511"/>
    <mergeCell ref="A491:A497"/>
    <mergeCell ref="A447:A453"/>
    <mergeCell ref="A482:A488"/>
    <mergeCell ref="B482:B488"/>
    <mergeCell ref="F474:H474"/>
    <mergeCell ref="A461:A467"/>
    <mergeCell ref="B461:B467"/>
    <mergeCell ref="C461:C467"/>
    <mergeCell ref="D461:D467"/>
    <mergeCell ref="E461:E467"/>
    <mergeCell ref="F467:H467"/>
    <mergeCell ref="A468:A474"/>
    <mergeCell ref="B468:B474"/>
    <mergeCell ref="C468:C474"/>
    <mergeCell ref="D468:D474"/>
    <mergeCell ref="E468:E474"/>
    <mergeCell ref="C475:C481"/>
    <mergeCell ref="D475:D481"/>
    <mergeCell ref="E475:E481"/>
    <mergeCell ref="D498:D504"/>
    <mergeCell ref="B235:B241"/>
    <mergeCell ref="C235:C241"/>
    <mergeCell ref="A234:J234"/>
    <mergeCell ref="F248:H248"/>
    <mergeCell ref="F232:H232"/>
    <mergeCell ref="A233:H233"/>
    <mergeCell ref="D226:D232"/>
    <mergeCell ref="F241:H241"/>
    <mergeCell ref="C242:C248"/>
    <mergeCell ref="F204:H204"/>
    <mergeCell ref="A198:A204"/>
    <mergeCell ref="E219:E225"/>
    <mergeCell ref="F225:H225"/>
    <mergeCell ref="C205:C211"/>
    <mergeCell ref="F218:H218"/>
    <mergeCell ref="A212:A218"/>
    <mergeCell ref="A205:A211"/>
    <mergeCell ref="B205:B211"/>
    <mergeCell ref="E205:E211"/>
    <mergeCell ref="F211:H211"/>
    <mergeCell ref="E212:E218"/>
    <mergeCell ref="E198:E204"/>
    <mergeCell ref="C212:C218"/>
    <mergeCell ref="D249:D255"/>
    <mergeCell ref="B279:B285"/>
    <mergeCell ref="B242:B248"/>
    <mergeCell ref="A286:H286"/>
    <mergeCell ref="E256:E262"/>
    <mergeCell ref="A256:A262"/>
    <mergeCell ref="A249:A255"/>
    <mergeCell ref="A272:A278"/>
    <mergeCell ref="B256:B262"/>
    <mergeCell ref="F255:H255"/>
    <mergeCell ref="D279:D285"/>
    <mergeCell ref="F262:H262"/>
    <mergeCell ref="F278:H278"/>
    <mergeCell ref="D272:D278"/>
    <mergeCell ref="C272:C278"/>
    <mergeCell ref="A265:A271"/>
    <mergeCell ref="B249:B255"/>
    <mergeCell ref="C256:C262"/>
    <mergeCell ref="E249:E255"/>
    <mergeCell ref="E279:E285"/>
    <mergeCell ref="C279:C285"/>
    <mergeCell ref="D265:D271"/>
    <mergeCell ref="A264:J264"/>
    <mergeCell ref="D242:D248"/>
    <mergeCell ref="A288:A292"/>
    <mergeCell ref="B298:B302"/>
    <mergeCell ref="A293:A297"/>
    <mergeCell ref="F307:H307"/>
    <mergeCell ref="B288:B292"/>
    <mergeCell ref="B303:B307"/>
    <mergeCell ref="C303:C307"/>
    <mergeCell ref="E288:E292"/>
    <mergeCell ref="B293:B297"/>
    <mergeCell ref="C293:C297"/>
    <mergeCell ref="C288:C292"/>
    <mergeCell ref="E293:E297"/>
    <mergeCell ref="A303:A307"/>
    <mergeCell ref="F292:H292"/>
    <mergeCell ref="F297:H297"/>
    <mergeCell ref="A388:A396"/>
    <mergeCell ref="A374:A380"/>
    <mergeCell ref="B315:B321"/>
    <mergeCell ref="C315:C321"/>
    <mergeCell ref="D315:D321"/>
    <mergeCell ref="A322:A328"/>
    <mergeCell ref="A350:A356"/>
    <mergeCell ref="B350:B356"/>
    <mergeCell ref="E350:E356"/>
    <mergeCell ref="B322:B328"/>
    <mergeCell ref="E367:E373"/>
    <mergeCell ref="D350:D356"/>
    <mergeCell ref="D322:D328"/>
    <mergeCell ref="D367:D373"/>
    <mergeCell ref="A365:H365"/>
    <mergeCell ref="B357:B364"/>
    <mergeCell ref="A367:A373"/>
    <mergeCell ref="A366:J366"/>
    <mergeCell ref="C350:C356"/>
    <mergeCell ref="E357:E364"/>
    <mergeCell ref="C357:C364"/>
    <mergeCell ref="D357:D364"/>
    <mergeCell ref="F364:H364"/>
    <mergeCell ref="A357:A364"/>
    <mergeCell ref="F446:H446"/>
    <mergeCell ref="B440:B446"/>
    <mergeCell ref="D434:D439"/>
    <mergeCell ref="F417:H417"/>
    <mergeCell ref="E298:E302"/>
    <mergeCell ref="A298:A302"/>
    <mergeCell ref="C308:C312"/>
    <mergeCell ref="A314:J314"/>
    <mergeCell ref="A315:A321"/>
    <mergeCell ref="B308:B312"/>
    <mergeCell ref="E322:E328"/>
    <mergeCell ref="C322:C328"/>
    <mergeCell ref="F396:H396"/>
    <mergeCell ref="E388:E396"/>
    <mergeCell ref="D388:D396"/>
    <mergeCell ref="C388:C396"/>
    <mergeCell ref="B388:B396"/>
    <mergeCell ref="F312:H312"/>
    <mergeCell ref="C298:C302"/>
    <mergeCell ref="F302:H302"/>
    <mergeCell ref="D308:D312"/>
    <mergeCell ref="C381:C387"/>
    <mergeCell ref="D381:D387"/>
    <mergeCell ref="D374:D380"/>
    <mergeCell ref="M365:N365"/>
    <mergeCell ref="B571:C571"/>
    <mergeCell ref="F571:H571"/>
    <mergeCell ref="B569:C569"/>
    <mergeCell ref="F569:H569"/>
    <mergeCell ref="F439:H439"/>
    <mergeCell ref="M553:N553"/>
    <mergeCell ref="B539:B545"/>
    <mergeCell ref="E553:E559"/>
    <mergeCell ref="K539:L539"/>
    <mergeCell ref="M539:N539"/>
    <mergeCell ref="M546:N546"/>
    <mergeCell ref="D532:D538"/>
    <mergeCell ref="E546:E552"/>
    <mergeCell ref="C539:C545"/>
    <mergeCell ref="E532:E538"/>
    <mergeCell ref="B546:B552"/>
    <mergeCell ref="A522:J522"/>
    <mergeCell ref="A523:A529"/>
    <mergeCell ref="B523:B529"/>
    <mergeCell ref="C523:C529"/>
    <mergeCell ref="D523:D529"/>
    <mergeCell ref="A521:H521"/>
    <mergeCell ref="A513:J513"/>
    <mergeCell ref="F566:H566"/>
    <mergeCell ref="B566:C566"/>
    <mergeCell ref="M323:N323"/>
    <mergeCell ref="F328:H328"/>
    <mergeCell ref="A343:A349"/>
    <mergeCell ref="B343:B349"/>
    <mergeCell ref="C343:C349"/>
    <mergeCell ref="D343:D349"/>
    <mergeCell ref="E343:E349"/>
    <mergeCell ref="F349:H349"/>
    <mergeCell ref="F335:H335"/>
    <mergeCell ref="A329:A335"/>
    <mergeCell ref="B329:B335"/>
    <mergeCell ref="M330:N330"/>
    <mergeCell ref="K330:L330"/>
    <mergeCell ref="D329:D335"/>
    <mergeCell ref="E336:E342"/>
    <mergeCell ref="C336:C342"/>
    <mergeCell ref="E329:E335"/>
    <mergeCell ref="K323:L323"/>
    <mergeCell ref="F342:H342"/>
    <mergeCell ref="D336:D342"/>
    <mergeCell ref="C329:C335"/>
    <mergeCell ref="E523:E529"/>
    <mergeCell ref="F577:H577"/>
    <mergeCell ref="B567:C567"/>
    <mergeCell ref="F567:H567"/>
    <mergeCell ref="B577:C577"/>
    <mergeCell ref="B568:C568"/>
    <mergeCell ref="F568:H568"/>
    <mergeCell ref="B580:C580"/>
    <mergeCell ref="F580:H580"/>
    <mergeCell ref="F575:H575"/>
    <mergeCell ref="F579:H579"/>
    <mergeCell ref="B573:C573"/>
    <mergeCell ref="F573:H573"/>
    <mergeCell ref="B575:C575"/>
    <mergeCell ref="B579:C579"/>
    <mergeCell ref="B570:C570"/>
    <mergeCell ref="F570:H570"/>
    <mergeCell ref="B574:C574"/>
    <mergeCell ref="F574:H574"/>
    <mergeCell ref="B572:C572"/>
    <mergeCell ref="F572:H572"/>
    <mergeCell ref="B578:C578"/>
    <mergeCell ref="F578:H578"/>
    <mergeCell ref="B576:C576"/>
    <mergeCell ref="F576:H576"/>
    <mergeCell ref="B565:C565"/>
    <mergeCell ref="K553:L553"/>
    <mergeCell ref="K546:L546"/>
    <mergeCell ref="F545:H545"/>
    <mergeCell ref="E539:E545"/>
    <mergeCell ref="D553:D559"/>
    <mergeCell ref="D539:D545"/>
    <mergeCell ref="F552:H552"/>
    <mergeCell ref="A560:H560"/>
    <mergeCell ref="A553:A559"/>
    <mergeCell ref="A546:A552"/>
    <mergeCell ref="A539:A545"/>
    <mergeCell ref="K365:L365"/>
    <mergeCell ref="F538:H538"/>
    <mergeCell ref="B532:B538"/>
    <mergeCell ref="C532:C538"/>
    <mergeCell ref="B553:B559"/>
    <mergeCell ref="C546:C552"/>
    <mergeCell ref="C553:C559"/>
    <mergeCell ref="D546:D552"/>
    <mergeCell ref="F559:H559"/>
    <mergeCell ref="E447:E453"/>
    <mergeCell ref="F453:H453"/>
    <mergeCell ref="C498:C504"/>
    <mergeCell ref="B491:B497"/>
    <mergeCell ref="B498:B504"/>
    <mergeCell ref="D491:D497"/>
    <mergeCell ref="A490:J490"/>
    <mergeCell ref="E498:E504"/>
    <mergeCell ref="A531:J531"/>
    <mergeCell ref="F529:H529"/>
    <mergeCell ref="A530:H530"/>
    <mergeCell ref="A532:A538"/>
    <mergeCell ref="F403:H403"/>
    <mergeCell ref="A434:A439"/>
    <mergeCell ref="B447:B453"/>
    <mergeCell ref="A1:I1"/>
    <mergeCell ref="A36:A42"/>
    <mergeCell ref="A2:E2"/>
    <mergeCell ref="A3:E3"/>
    <mergeCell ref="A4:E4"/>
    <mergeCell ref="A5:F5"/>
    <mergeCell ref="A8:A14"/>
    <mergeCell ref="A15:A21"/>
    <mergeCell ref="A22:A28"/>
    <mergeCell ref="F21:H21"/>
    <mergeCell ref="B15:B21"/>
    <mergeCell ref="C15:C21"/>
    <mergeCell ref="D15:D21"/>
    <mergeCell ref="E15:E21"/>
    <mergeCell ref="D8:D14"/>
    <mergeCell ref="E8:E14"/>
    <mergeCell ref="G42:H42"/>
    <mergeCell ref="D22:D28"/>
    <mergeCell ref="E36:E42"/>
    <mergeCell ref="A7:J7"/>
    <mergeCell ref="C8:C14"/>
    <mergeCell ref="E22:E28"/>
    <mergeCell ref="C22:C28"/>
    <mergeCell ref="F14:H14"/>
    <mergeCell ref="E168:E174"/>
    <mergeCell ref="C175:C181"/>
    <mergeCell ref="B94:B100"/>
    <mergeCell ref="A101:A107"/>
    <mergeCell ref="B101:B107"/>
    <mergeCell ref="C101:C107"/>
    <mergeCell ref="D101:D107"/>
    <mergeCell ref="B8:B14"/>
    <mergeCell ref="F28:H28"/>
    <mergeCell ref="B66:B72"/>
    <mergeCell ref="A57:A63"/>
    <mergeCell ref="F72:H72"/>
    <mergeCell ref="A43:A49"/>
    <mergeCell ref="G49:H49"/>
    <mergeCell ref="G56:H56"/>
    <mergeCell ref="B22:B28"/>
    <mergeCell ref="A29:A35"/>
    <mergeCell ref="B29:B35"/>
    <mergeCell ref="C29:C35"/>
    <mergeCell ref="D29:D35"/>
    <mergeCell ref="A152:A158"/>
    <mergeCell ref="B152:B158"/>
    <mergeCell ref="C152:C158"/>
    <mergeCell ref="D152:D158"/>
    <mergeCell ref="C36:C42"/>
    <mergeCell ref="E43:E49"/>
    <mergeCell ref="B36:B42"/>
    <mergeCell ref="C50:C56"/>
    <mergeCell ref="D43:D49"/>
    <mergeCell ref="D36:D42"/>
    <mergeCell ref="C43:C49"/>
    <mergeCell ref="B43:B49"/>
    <mergeCell ref="E29:E35"/>
    <mergeCell ref="A50:A56"/>
    <mergeCell ref="A64:H64"/>
    <mergeCell ref="E80:E86"/>
    <mergeCell ref="F86:H86"/>
    <mergeCell ref="A73:A79"/>
    <mergeCell ref="E73:E79"/>
    <mergeCell ref="F79:H79"/>
    <mergeCell ref="B73:B79"/>
    <mergeCell ref="C73:C79"/>
    <mergeCell ref="D73:D79"/>
    <mergeCell ref="C66:C72"/>
    <mergeCell ref="A65:J65"/>
    <mergeCell ref="E57:E63"/>
    <mergeCell ref="B50:B56"/>
    <mergeCell ref="D50:D56"/>
    <mergeCell ref="E50:E56"/>
    <mergeCell ref="B57:B63"/>
    <mergeCell ref="C57:C63"/>
    <mergeCell ref="D57:D63"/>
    <mergeCell ref="G63:H63"/>
    <mergeCell ref="A80:A86"/>
    <mergeCell ref="B80:B86"/>
    <mergeCell ref="C80:C86"/>
    <mergeCell ref="E101:E107"/>
    <mergeCell ref="F107:H107"/>
    <mergeCell ref="A66:A72"/>
    <mergeCell ref="D66:D72"/>
    <mergeCell ref="E66:E72"/>
    <mergeCell ref="D80:D86"/>
    <mergeCell ref="A94:A100"/>
    <mergeCell ref="A87:A93"/>
    <mergeCell ref="B87:B93"/>
    <mergeCell ref="E94:E100"/>
    <mergeCell ref="F100:H100"/>
    <mergeCell ref="C94:C100"/>
    <mergeCell ref="D87:D93"/>
    <mergeCell ref="E87:E93"/>
    <mergeCell ref="F93:H93"/>
    <mergeCell ref="C87:C93"/>
    <mergeCell ref="D94:D100"/>
    <mergeCell ref="A108:A114"/>
    <mergeCell ref="B108:B114"/>
    <mergeCell ref="E175:E181"/>
    <mergeCell ref="A279:A285"/>
    <mergeCell ref="E242:E248"/>
    <mergeCell ref="D505:D511"/>
    <mergeCell ref="F504:H504"/>
    <mergeCell ref="A219:A225"/>
    <mergeCell ref="C198:C204"/>
    <mergeCell ref="B198:B204"/>
    <mergeCell ref="B212:B218"/>
    <mergeCell ref="D219:D225"/>
    <mergeCell ref="A489:H489"/>
    <mergeCell ref="A426:J426"/>
    <mergeCell ref="C182:C188"/>
    <mergeCell ref="D182:D188"/>
    <mergeCell ref="B175:B181"/>
    <mergeCell ref="A150:H150"/>
    <mergeCell ref="A167:J167"/>
    <mergeCell ref="F174:H174"/>
    <mergeCell ref="A168:A174"/>
    <mergeCell ref="B168:B174"/>
    <mergeCell ref="C168:C174"/>
    <mergeCell ref="D168:D174"/>
    <mergeCell ref="F181:H181"/>
    <mergeCell ref="F188:H188"/>
    <mergeCell ref="C189:C195"/>
    <mergeCell ref="D189:D195"/>
    <mergeCell ref="E189:E195"/>
    <mergeCell ref="F195:H195"/>
    <mergeCell ref="E235:E241"/>
    <mergeCell ref="C226:C232"/>
    <mergeCell ref="D235:D241"/>
    <mergeCell ref="D212:D218"/>
    <mergeCell ref="D198:D204"/>
    <mergeCell ref="A197:J197"/>
    <mergeCell ref="E182:E188"/>
    <mergeCell ref="A189:A195"/>
    <mergeCell ref="B219:B225"/>
    <mergeCell ref="D205:D211"/>
    <mergeCell ref="B182:B188"/>
    <mergeCell ref="D175:D181"/>
    <mergeCell ref="A175:A181"/>
    <mergeCell ref="C219:C225"/>
    <mergeCell ref="B226:B232"/>
    <mergeCell ref="A182:A188"/>
    <mergeCell ref="B189:B195"/>
    <mergeCell ref="A196:H196"/>
    <mergeCell ref="F424:H424"/>
    <mergeCell ref="D411:D417"/>
    <mergeCell ref="C404:C410"/>
    <mergeCell ref="D288:D292"/>
    <mergeCell ref="B272:B278"/>
    <mergeCell ref="F387:H387"/>
    <mergeCell ref="E381:E387"/>
    <mergeCell ref="D397:D403"/>
    <mergeCell ref="D427:D433"/>
    <mergeCell ref="C427:C433"/>
    <mergeCell ref="C397:C403"/>
    <mergeCell ref="F410:H410"/>
    <mergeCell ref="F433:H433"/>
    <mergeCell ref="C411:C417"/>
    <mergeCell ref="B374:B380"/>
    <mergeCell ref="F321:H321"/>
    <mergeCell ref="F373:H373"/>
    <mergeCell ref="B367:B373"/>
    <mergeCell ref="E404:E410"/>
    <mergeCell ref="B404:B410"/>
    <mergeCell ref="D293:D297"/>
    <mergeCell ref="A287:J287"/>
    <mergeCell ref="E374:E380"/>
    <mergeCell ref="B381:B387"/>
    <mergeCell ref="C491:C497"/>
    <mergeCell ref="C418:C424"/>
    <mergeCell ref="A425:H425"/>
    <mergeCell ref="A512:H512"/>
    <mergeCell ref="F460:H460"/>
    <mergeCell ref="B514:B520"/>
    <mergeCell ref="D514:D520"/>
    <mergeCell ref="A514:A520"/>
    <mergeCell ref="D482:D488"/>
    <mergeCell ref="E482:E488"/>
    <mergeCell ref="F488:H488"/>
    <mergeCell ref="C482:C488"/>
    <mergeCell ref="F497:H497"/>
    <mergeCell ref="C505:C511"/>
    <mergeCell ref="E514:E520"/>
    <mergeCell ref="F520:H520"/>
    <mergeCell ref="C514:C520"/>
    <mergeCell ref="A498:A504"/>
    <mergeCell ref="C440:C446"/>
    <mergeCell ref="D440:D446"/>
    <mergeCell ref="B434:B439"/>
    <mergeCell ref="C434:C439"/>
    <mergeCell ref="A418:A424"/>
    <mergeCell ref="E418:E424"/>
    <mergeCell ref="B454:B460"/>
    <mergeCell ref="C454:C460"/>
    <mergeCell ref="A454:A460"/>
    <mergeCell ref="B397:B403"/>
    <mergeCell ref="D418:D424"/>
    <mergeCell ref="B418:B424"/>
    <mergeCell ref="D404:D410"/>
    <mergeCell ref="B411:B417"/>
    <mergeCell ref="E411:E417"/>
    <mergeCell ref="A427:A433"/>
    <mergeCell ref="E454:E460"/>
    <mergeCell ref="A397:A403"/>
    <mergeCell ref="A411:A417"/>
    <mergeCell ref="A404:A410"/>
    <mergeCell ref="D447:D453"/>
    <mergeCell ref="A440:A446"/>
    <mergeCell ref="B427:B433"/>
    <mergeCell ref="E427:E433"/>
    <mergeCell ref="E397:E403"/>
    <mergeCell ref="C367:C373"/>
    <mergeCell ref="A381:A387"/>
    <mergeCell ref="C374:C380"/>
    <mergeCell ref="E303:E307"/>
    <mergeCell ref="D298:D302"/>
    <mergeCell ref="D303:D307"/>
    <mergeCell ref="A313:H313"/>
    <mergeCell ref="E308:E312"/>
    <mergeCell ref="E315:E321"/>
    <mergeCell ref="F356:H356"/>
    <mergeCell ref="A308:A312"/>
    <mergeCell ref="B336:B342"/>
    <mergeCell ref="A336:A342"/>
    <mergeCell ref="F380:H380"/>
    <mergeCell ref="A143:A149"/>
    <mergeCell ref="B143:B149"/>
    <mergeCell ref="C143:C149"/>
    <mergeCell ref="D143:D149"/>
    <mergeCell ref="E143:E149"/>
    <mergeCell ref="F149:H149"/>
    <mergeCell ref="A129:A135"/>
    <mergeCell ref="B129:B135"/>
    <mergeCell ref="C129:C135"/>
    <mergeCell ref="D129:D135"/>
    <mergeCell ref="E129:E135"/>
    <mergeCell ref="F135:H135"/>
    <mergeCell ref="A136:A142"/>
    <mergeCell ref="B136:B142"/>
    <mergeCell ref="C136:C142"/>
    <mergeCell ref="D136:D142"/>
    <mergeCell ref="E136:E142"/>
    <mergeCell ref="F142:H142"/>
  </mergeCells>
  <phoneticPr fontId="28" type="noConversion"/>
  <pageMargins left="0.7" right="0.7" top="0.75" bottom="0.75" header="0.3" footer="0.3"/>
  <pageSetup paperSize="9" scale="4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5"/>
  <sheetViews>
    <sheetView zoomScaleNormal="100" workbookViewId="0">
      <selection activeCell="J106" sqref="J106"/>
    </sheetView>
  </sheetViews>
  <sheetFormatPr defaultRowHeight="18.75" x14ac:dyDescent="0.3"/>
  <cols>
    <col min="1" max="1" width="28.85546875" style="5" customWidth="1"/>
    <col min="2" max="2" width="11" style="5" customWidth="1"/>
    <col min="3" max="3" width="9" style="5" customWidth="1"/>
    <col min="4" max="7" width="6.42578125" style="5" customWidth="1"/>
    <col min="8" max="8" width="7.85546875" style="5" bestFit="1" customWidth="1"/>
    <col min="9" max="9" width="6.42578125" style="5" customWidth="1"/>
    <col min="10" max="11" width="7.85546875" style="25" customWidth="1"/>
    <col min="12" max="12" width="8" customWidth="1"/>
    <col min="13" max="13" width="9.140625" customWidth="1"/>
  </cols>
  <sheetData>
    <row r="1" spans="1:11" x14ac:dyDescent="0.25">
      <c r="A1" s="333" t="str">
        <f>наличие!A1</f>
        <v>Женский ассортимент. Наличие товара на складе 26.05.2025</v>
      </c>
      <c r="B1" s="333"/>
      <c r="C1" s="333"/>
      <c r="D1" s="333"/>
      <c r="E1" s="333"/>
      <c r="F1" s="333"/>
      <c r="G1" s="333"/>
      <c r="H1" s="333"/>
      <c r="I1" s="333"/>
    </row>
    <row r="2" spans="1:11" x14ac:dyDescent="0.25">
      <c r="A2" s="333"/>
      <c r="B2" s="333"/>
      <c r="C2" s="333"/>
      <c r="D2" s="333"/>
      <c r="E2" s="333"/>
      <c r="F2" s="333"/>
      <c r="G2" s="333"/>
      <c r="H2" s="333"/>
      <c r="I2" s="333"/>
    </row>
    <row r="3" spans="1:11" ht="23.25" customHeight="1" x14ac:dyDescent="0.3">
      <c r="A3" s="334" t="str">
        <f>наличие!A2</f>
        <v xml:space="preserve">Заказчик   </v>
      </c>
      <c r="B3" s="334"/>
      <c r="C3" s="334"/>
      <c r="D3" s="334"/>
      <c r="E3" s="334"/>
      <c r="F3" s="334"/>
      <c r="G3" s="334"/>
      <c r="H3" s="334"/>
      <c r="I3" s="334"/>
    </row>
    <row r="4" spans="1:11" ht="23.25" customHeight="1" x14ac:dyDescent="0.3">
      <c r="A4" s="334" t="str">
        <f>наличие!A4</f>
        <v xml:space="preserve">Заказ от </v>
      </c>
      <c r="B4" s="334"/>
      <c r="C4" s="334"/>
      <c r="D4" s="334"/>
      <c r="E4" s="334"/>
      <c r="F4" s="334"/>
      <c r="G4" s="334"/>
      <c r="H4" s="334"/>
      <c r="I4" s="334"/>
    </row>
    <row r="5" spans="1:11" ht="23.25" customHeight="1" x14ac:dyDescent="0.3">
      <c r="A5" s="334" t="str">
        <f>наличие!A5</f>
        <v>Комментарий</v>
      </c>
      <c r="B5" s="334"/>
      <c r="C5" s="334"/>
      <c r="D5" s="334"/>
      <c r="E5" s="334"/>
      <c r="F5" s="334"/>
      <c r="G5" s="334"/>
      <c r="H5" s="334"/>
      <c r="I5" s="334"/>
    </row>
    <row r="6" spans="1:11" ht="19.5" thickBot="1" x14ac:dyDescent="0.3">
      <c r="A6" s="306" t="s">
        <v>122</v>
      </c>
      <c r="B6" s="306"/>
      <c r="C6" s="306"/>
      <c r="D6" s="306"/>
      <c r="E6" s="306"/>
      <c r="F6" s="306"/>
      <c r="G6" s="306"/>
      <c r="H6" s="306"/>
      <c r="I6" s="306"/>
      <c r="J6" s="306"/>
    </row>
    <row r="7" spans="1:11" s="5" customFormat="1" ht="13.5" customHeight="1" x14ac:dyDescent="0.3">
      <c r="A7" s="291" t="s">
        <v>12</v>
      </c>
      <c r="B7" s="275"/>
      <c r="C7" s="26" t="s">
        <v>14</v>
      </c>
      <c r="D7" s="275" t="s">
        <v>15</v>
      </c>
      <c r="E7" s="275"/>
      <c r="F7" s="275"/>
      <c r="G7" s="275"/>
      <c r="H7" s="275"/>
      <c r="I7" s="275"/>
      <c r="J7" s="335" t="s">
        <v>10</v>
      </c>
      <c r="K7" s="25"/>
    </row>
    <row r="8" spans="1:11" s="5" customFormat="1" ht="43.5" customHeight="1" x14ac:dyDescent="0.3">
      <c r="A8" s="276" t="str">
        <f>наличие!E8</f>
        <v>Трусы женские Макси Стандарт                         белый</v>
      </c>
      <c r="B8" s="277"/>
      <c r="C8" s="23">
        <f>наличие!H8</f>
        <v>196</v>
      </c>
      <c r="D8" s="23">
        <f>наличие!G8</f>
        <v>46</v>
      </c>
      <c r="E8" s="23">
        <f>наличие!G9</f>
        <v>48</v>
      </c>
      <c r="F8" s="23">
        <f>наличие!G10</f>
        <v>50</v>
      </c>
      <c r="G8" s="23">
        <f>наличие!G11</f>
        <v>52</v>
      </c>
      <c r="H8" s="23">
        <f>наличие!G12</f>
        <v>54</v>
      </c>
      <c r="I8" s="23">
        <f>наличие!G13</f>
        <v>56</v>
      </c>
      <c r="J8" s="279"/>
      <c r="K8" s="25"/>
    </row>
    <row r="9" spans="1:11" s="5" customFormat="1" ht="13.5" customHeight="1" x14ac:dyDescent="0.3">
      <c r="A9" s="273" t="s">
        <v>9</v>
      </c>
      <c r="B9" s="274"/>
      <c r="C9" s="274"/>
      <c r="D9" s="23">
        <f>наличие!I8</f>
        <v>0</v>
      </c>
      <c r="E9" s="23">
        <f>наличие!I9</f>
        <v>0</v>
      </c>
      <c r="F9" s="23">
        <f>наличие!I10</f>
        <v>0</v>
      </c>
      <c r="G9" s="23">
        <f>наличие!I11</f>
        <v>0</v>
      </c>
      <c r="H9" s="23">
        <f>наличие!I12</f>
        <v>0</v>
      </c>
      <c r="I9" s="23">
        <f>наличие!I13</f>
        <v>0</v>
      </c>
      <c r="J9" s="78">
        <f>SUM(D9:I9)</f>
        <v>0</v>
      </c>
      <c r="K9" s="25"/>
    </row>
    <row r="10" spans="1:11" s="5" customFormat="1" ht="13.5" customHeight="1" x14ac:dyDescent="0.3">
      <c r="A10" s="273" t="s">
        <v>11</v>
      </c>
      <c r="B10" s="274"/>
      <c r="C10" s="274"/>
      <c r="D10" s="23"/>
      <c r="E10" s="23"/>
      <c r="F10" s="23"/>
      <c r="G10" s="23"/>
      <c r="H10" s="23"/>
      <c r="I10" s="23"/>
      <c r="J10" s="78"/>
      <c r="K10" s="25"/>
    </row>
    <row r="11" spans="1:11" s="5" customFormat="1" ht="13.5" customHeight="1" thickBot="1" x14ac:dyDescent="0.35">
      <c r="A11" s="295" t="s">
        <v>17</v>
      </c>
      <c r="B11" s="296"/>
      <c r="C11" s="296"/>
      <c r="D11" s="271"/>
      <c r="E11" s="271"/>
      <c r="F11" s="271"/>
      <c r="G11" s="271"/>
      <c r="H11" s="271"/>
      <c r="I11" s="271"/>
      <c r="J11" s="272"/>
      <c r="K11" s="152"/>
    </row>
    <row r="12" spans="1:11" s="5" customFormat="1" ht="22.5" customHeight="1" x14ac:dyDescent="0.3">
      <c r="A12" s="313" t="s">
        <v>12</v>
      </c>
      <c r="B12" s="293"/>
      <c r="C12" s="18" t="s">
        <v>14</v>
      </c>
      <c r="D12" s="293" t="s">
        <v>15</v>
      </c>
      <c r="E12" s="293"/>
      <c r="F12" s="293"/>
      <c r="G12" s="293"/>
      <c r="H12" s="293"/>
      <c r="I12" s="293"/>
      <c r="J12" s="336" t="s">
        <v>10</v>
      </c>
      <c r="K12" s="25"/>
    </row>
    <row r="13" spans="1:11" s="5" customFormat="1" ht="43.5" customHeight="1" x14ac:dyDescent="0.3">
      <c r="A13" s="276" t="str">
        <f>наличие!E15</f>
        <v>Трусы женские Макси Стандарт                      черный</v>
      </c>
      <c r="B13" s="277"/>
      <c r="C13" s="23">
        <f>наличие!H16</f>
        <v>196</v>
      </c>
      <c r="D13" s="23">
        <f>наличие!G15</f>
        <v>46</v>
      </c>
      <c r="E13" s="23">
        <f>наличие!G16</f>
        <v>48</v>
      </c>
      <c r="F13" s="23">
        <f>наличие!G17</f>
        <v>50</v>
      </c>
      <c r="G13" s="23">
        <f>наличие!G18</f>
        <v>52</v>
      </c>
      <c r="H13" s="23">
        <f>наличие!G19</f>
        <v>54</v>
      </c>
      <c r="I13" s="23">
        <f>наличие!G20</f>
        <v>56</v>
      </c>
      <c r="J13" s="279"/>
      <c r="K13" s="25"/>
    </row>
    <row r="14" spans="1:11" s="5" customFormat="1" ht="13.5" customHeight="1" x14ac:dyDescent="0.3">
      <c r="A14" s="273" t="s">
        <v>9</v>
      </c>
      <c r="B14" s="274"/>
      <c r="C14" s="274"/>
      <c r="D14" s="23">
        <f>наличие!I15</f>
        <v>0</v>
      </c>
      <c r="E14" s="23">
        <f>наличие!I16</f>
        <v>0</v>
      </c>
      <c r="F14" s="23">
        <f>наличие!I17</f>
        <v>0</v>
      </c>
      <c r="G14" s="23">
        <f>наличие!I18</f>
        <v>0</v>
      </c>
      <c r="H14" s="23">
        <f>наличие!I19</f>
        <v>0</v>
      </c>
      <c r="I14" s="23">
        <f>наличие!I20</f>
        <v>0</v>
      </c>
      <c r="J14" s="78">
        <f>наличие!I21</f>
        <v>0</v>
      </c>
      <c r="K14" s="25"/>
    </row>
    <row r="15" spans="1:11" s="5" customFormat="1" ht="13.5" customHeight="1" x14ac:dyDescent="0.3">
      <c r="A15" s="273" t="s">
        <v>11</v>
      </c>
      <c r="B15" s="274"/>
      <c r="C15" s="274"/>
      <c r="D15" s="23"/>
      <c r="E15" s="23"/>
      <c r="F15" s="23"/>
      <c r="G15" s="23"/>
      <c r="H15" s="23"/>
      <c r="I15" s="23"/>
      <c r="J15" s="78"/>
      <c r="K15" s="25"/>
    </row>
    <row r="16" spans="1:11" s="5" customFormat="1" ht="13.5" customHeight="1" thickBot="1" x14ac:dyDescent="0.35">
      <c r="A16" s="295" t="s">
        <v>17</v>
      </c>
      <c r="B16" s="296"/>
      <c r="C16" s="296"/>
      <c r="D16" s="271"/>
      <c r="E16" s="271"/>
      <c r="F16" s="271"/>
      <c r="G16" s="271"/>
      <c r="H16" s="271"/>
      <c r="I16" s="271"/>
      <c r="J16" s="272"/>
      <c r="K16" s="152"/>
    </row>
    <row r="17" spans="1:11" s="5" customFormat="1" ht="13.5" customHeight="1" x14ac:dyDescent="0.3">
      <c r="A17" s="313" t="s">
        <v>12</v>
      </c>
      <c r="B17" s="293"/>
      <c r="C17" s="18" t="s">
        <v>14</v>
      </c>
      <c r="D17" s="293" t="s">
        <v>15</v>
      </c>
      <c r="E17" s="293"/>
      <c r="F17" s="293"/>
      <c r="G17" s="293"/>
      <c r="H17" s="293"/>
      <c r="I17" s="293"/>
      <c r="J17" s="336" t="s">
        <v>10</v>
      </c>
      <c r="K17" s="25"/>
    </row>
    <row r="18" spans="1:11" s="5" customFormat="1" ht="44.25" customHeight="1" x14ac:dyDescent="0.3">
      <c r="A18" s="276" t="str">
        <f>наличие!E22</f>
        <v>Трусы женские Макси Стандарт                    бежевый</v>
      </c>
      <c r="B18" s="277"/>
      <c r="C18" s="23">
        <f>наличие!H22</f>
        <v>196</v>
      </c>
      <c r="D18" s="23">
        <f>наличие!G22</f>
        <v>46</v>
      </c>
      <c r="E18" s="23">
        <f>наличие!G23</f>
        <v>48</v>
      </c>
      <c r="F18" s="23">
        <f>наличие!G24</f>
        <v>50</v>
      </c>
      <c r="G18" s="23">
        <f>наличие!G25</f>
        <v>52</v>
      </c>
      <c r="H18" s="23">
        <f>наличие!G26</f>
        <v>54</v>
      </c>
      <c r="I18" s="23">
        <f>наличие!G27</f>
        <v>56</v>
      </c>
      <c r="J18" s="279"/>
      <c r="K18" s="25"/>
    </row>
    <row r="19" spans="1:11" s="5" customFormat="1" ht="13.5" customHeight="1" x14ac:dyDescent="0.3">
      <c r="A19" s="273" t="s">
        <v>9</v>
      </c>
      <c r="B19" s="274"/>
      <c r="C19" s="274"/>
      <c r="D19" s="23">
        <f>наличие!I22</f>
        <v>0</v>
      </c>
      <c r="E19" s="23">
        <f>наличие!I23</f>
        <v>0</v>
      </c>
      <c r="F19" s="23">
        <f>наличие!I24</f>
        <v>0</v>
      </c>
      <c r="G19" s="23">
        <f>наличие!I25</f>
        <v>0</v>
      </c>
      <c r="H19" s="23">
        <f>наличие!I26</f>
        <v>0</v>
      </c>
      <c r="I19" s="23">
        <f>наличие!I27</f>
        <v>0</v>
      </c>
      <c r="J19" s="78">
        <f>SUM(D19:I19)</f>
        <v>0</v>
      </c>
      <c r="K19" s="25"/>
    </row>
    <row r="20" spans="1:11" s="5" customFormat="1" ht="13.5" customHeight="1" x14ac:dyDescent="0.3">
      <c r="A20" s="273" t="s">
        <v>11</v>
      </c>
      <c r="B20" s="274"/>
      <c r="C20" s="274"/>
      <c r="D20" s="23"/>
      <c r="E20" s="23"/>
      <c r="F20" s="23"/>
      <c r="G20" s="23"/>
      <c r="H20" s="23"/>
      <c r="I20" s="23"/>
      <c r="J20" s="78"/>
      <c r="K20" s="25"/>
    </row>
    <row r="21" spans="1:11" s="5" customFormat="1" ht="13.5" customHeight="1" thickBot="1" x14ac:dyDescent="0.35">
      <c r="A21" s="295" t="s">
        <v>17</v>
      </c>
      <c r="B21" s="296"/>
      <c r="C21" s="296"/>
      <c r="D21" s="271"/>
      <c r="E21" s="271"/>
      <c r="F21" s="271"/>
      <c r="G21" s="271"/>
      <c r="H21" s="271"/>
      <c r="I21" s="271"/>
      <c r="J21" s="272"/>
      <c r="K21" s="152"/>
    </row>
    <row r="22" spans="1:11" s="5" customFormat="1" ht="13.5" customHeight="1" x14ac:dyDescent="0.3">
      <c r="A22" s="313" t="s">
        <v>12</v>
      </c>
      <c r="B22" s="293"/>
      <c r="C22" s="18" t="s">
        <v>14</v>
      </c>
      <c r="D22" s="293" t="s">
        <v>15</v>
      </c>
      <c r="E22" s="293"/>
      <c r="F22" s="293"/>
      <c r="G22" s="293"/>
      <c r="H22" s="293"/>
      <c r="I22" s="293"/>
      <c r="J22" s="336" t="str">
        <f>наличие!F35</f>
        <v>Итого</v>
      </c>
      <c r="K22" s="25"/>
    </row>
    <row r="23" spans="1:11" s="5" customFormat="1" ht="44.25" customHeight="1" x14ac:dyDescent="0.3">
      <c r="A23" s="276" t="str">
        <f>наличие!E29</f>
        <v>Трусы женские Макси Стандарт                    молочный</v>
      </c>
      <c r="B23" s="277"/>
      <c r="C23" s="23">
        <f>наличие!H29</f>
        <v>196</v>
      </c>
      <c r="D23" s="23" t="str">
        <f>наличие!G29</f>
        <v>нет</v>
      </c>
      <c r="E23" s="23" t="str">
        <f>наличие!G30</f>
        <v>нет</v>
      </c>
      <c r="F23" s="23">
        <f>наличие!G31</f>
        <v>50</v>
      </c>
      <c r="G23" s="23">
        <f>наличие!G32</f>
        <v>52</v>
      </c>
      <c r="H23" s="23" t="str">
        <f>наличие!G33</f>
        <v>нет</v>
      </c>
      <c r="I23" s="23" t="str">
        <f>наличие!G34</f>
        <v>нет</v>
      </c>
      <c r="J23" s="279"/>
      <c r="K23" s="25"/>
    </row>
    <row r="24" spans="1:11" s="5" customFormat="1" ht="13.5" customHeight="1" x14ac:dyDescent="0.3">
      <c r="A24" s="273" t="s">
        <v>9</v>
      </c>
      <c r="B24" s="274"/>
      <c r="C24" s="274"/>
      <c r="D24" s="23">
        <f>наличие!I29</f>
        <v>0</v>
      </c>
      <c r="E24" s="23">
        <f>наличие!I30</f>
        <v>0</v>
      </c>
      <c r="F24" s="23">
        <f>наличие!I31</f>
        <v>0</v>
      </c>
      <c r="G24" s="23">
        <f>наличие!I32</f>
        <v>0</v>
      </c>
      <c r="H24" s="23">
        <f>наличие!I33</f>
        <v>0</v>
      </c>
      <c r="I24" s="23">
        <f>наличие!I34</f>
        <v>0</v>
      </c>
      <c r="J24" s="78">
        <f>наличие!I35</f>
        <v>0</v>
      </c>
      <c r="K24" s="25"/>
    </row>
    <row r="25" spans="1:11" s="5" customFormat="1" ht="13.5" customHeight="1" x14ac:dyDescent="0.3">
      <c r="A25" s="273" t="s">
        <v>11</v>
      </c>
      <c r="B25" s="274"/>
      <c r="C25" s="274"/>
      <c r="D25" s="23"/>
      <c r="E25" s="23"/>
      <c r="F25" s="23"/>
      <c r="G25" s="23"/>
      <c r="H25" s="23"/>
      <c r="I25" s="23"/>
      <c r="J25" s="78"/>
      <c r="K25" s="25"/>
    </row>
    <row r="26" spans="1:11" s="5" customFormat="1" ht="13.5" customHeight="1" thickBot="1" x14ac:dyDescent="0.35">
      <c r="A26" s="295" t="s">
        <v>17</v>
      </c>
      <c r="B26" s="296"/>
      <c r="C26" s="296"/>
      <c r="D26" s="271"/>
      <c r="E26" s="271"/>
      <c r="F26" s="271"/>
      <c r="G26" s="271"/>
      <c r="H26" s="271"/>
      <c r="I26" s="271"/>
      <c r="J26" s="272"/>
      <c r="K26" s="152"/>
    </row>
    <row r="27" spans="1:11" s="5" customFormat="1" ht="13.5" customHeight="1" x14ac:dyDescent="0.3">
      <c r="A27" s="313" t="s">
        <v>12</v>
      </c>
      <c r="B27" s="293"/>
      <c r="C27" s="18" t="s">
        <v>14</v>
      </c>
      <c r="D27" s="293" t="s">
        <v>15</v>
      </c>
      <c r="E27" s="293"/>
      <c r="F27" s="293"/>
      <c r="G27" s="293"/>
      <c r="H27" s="293"/>
      <c r="I27" s="293"/>
      <c r="J27" s="294"/>
      <c r="K27" s="152"/>
    </row>
    <row r="28" spans="1:11" s="5" customFormat="1" ht="54.75" customHeight="1" x14ac:dyDescent="0.3">
      <c r="A28" s="276" t="str">
        <f>наличие!E36</f>
        <v>Трусы женские Макси Стандарт                      Индиго Джинс</v>
      </c>
      <c r="B28" s="277"/>
      <c r="C28" s="23">
        <f>наличие!H36</f>
        <v>196</v>
      </c>
      <c r="D28" s="23">
        <f>наличие!G36</f>
        <v>46</v>
      </c>
      <c r="E28" s="23">
        <f>наличие!G37</f>
        <v>48</v>
      </c>
      <c r="F28" s="23">
        <f>наличие!G38</f>
        <v>50</v>
      </c>
      <c r="G28" s="23">
        <f>наличие!G39</f>
        <v>52</v>
      </c>
      <c r="H28" s="23">
        <f>наличие!G40</f>
        <v>54</v>
      </c>
      <c r="I28" s="23">
        <f>наличие!G41</f>
        <v>56</v>
      </c>
      <c r="J28" s="78" t="s">
        <v>4</v>
      </c>
      <c r="K28" s="25"/>
    </row>
    <row r="29" spans="1:11" s="5" customFormat="1" ht="13.5" customHeight="1" x14ac:dyDescent="0.3">
      <c r="A29" s="273" t="s">
        <v>9</v>
      </c>
      <c r="B29" s="274"/>
      <c r="C29" s="274"/>
      <c r="D29" s="23">
        <f>наличие!I36</f>
        <v>0</v>
      </c>
      <c r="E29" s="23">
        <f>наличие!I37</f>
        <v>0</v>
      </c>
      <c r="F29" s="23">
        <f>наличие!I38</f>
        <v>0</v>
      </c>
      <c r="G29" s="23">
        <f>наличие!I39</f>
        <v>0</v>
      </c>
      <c r="H29" s="23">
        <f>наличие!I40</f>
        <v>0</v>
      </c>
      <c r="I29" s="23">
        <f>наличие!I41</f>
        <v>0</v>
      </c>
      <c r="J29" s="78">
        <f>наличие!I42</f>
        <v>0</v>
      </c>
      <c r="K29" s="25"/>
    </row>
    <row r="30" spans="1:11" s="5" customFormat="1" ht="13.5" customHeight="1" x14ac:dyDescent="0.3">
      <c r="A30" s="273" t="s">
        <v>11</v>
      </c>
      <c r="B30" s="274"/>
      <c r="C30" s="274"/>
      <c r="D30" s="23"/>
      <c r="E30" s="23"/>
      <c r="F30" s="23"/>
      <c r="G30" s="23"/>
      <c r="H30" s="23"/>
      <c r="I30" s="23"/>
      <c r="J30" s="78"/>
      <c r="K30" s="25"/>
    </row>
    <row r="31" spans="1:11" s="5" customFormat="1" ht="13.5" customHeight="1" thickBot="1" x14ac:dyDescent="0.35">
      <c r="A31" s="295" t="s">
        <v>17</v>
      </c>
      <c r="B31" s="296"/>
      <c r="C31" s="296"/>
      <c r="D31" s="271"/>
      <c r="E31" s="271"/>
      <c r="F31" s="271"/>
      <c r="G31" s="271"/>
      <c r="H31" s="271"/>
      <c r="I31" s="271"/>
      <c r="J31" s="272"/>
      <c r="K31" s="152"/>
    </row>
    <row r="32" spans="1:11" s="5" customFormat="1" ht="13.5" customHeight="1" x14ac:dyDescent="0.3">
      <c r="A32" s="313" t="s">
        <v>12</v>
      </c>
      <c r="B32" s="293"/>
      <c r="C32" s="18" t="s">
        <v>14</v>
      </c>
      <c r="D32" s="293" t="s">
        <v>15</v>
      </c>
      <c r="E32" s="293"/>
      <c r="F32" s="293"/>
      <c r="G32" s="293"/>
      <c r="H32" s="293"/>
      <c r="I32" s="293"/>
      <c r="J32" s="294"/>
      <c r="K32" s="152"/>
    </row>
    <row r="33" spans="1:11" s="5" customFormat="1" ht="64.5" customHeight="1" x14ac:dyDescent="0.3">
      <c r="A33" s="276" t="str">
        <f>наличие!E43</f>
        <v xml:space="preserve">
Трусы женские Макси Стандарт                            Кофе с молоком</v>
      </c>
      <c r="B33" s="277"/>
      <c r="C33" s="23">
        <f>наличие!H43</f>
        <v>196</v>
      </c>
      <c r="D33" s="23">
        <f>наличие!G43</f>
        <v>46</v>
      </c>
      <c r="E33" s="23">
        <f>наличие!G44</f>
        <v>48</v>
      </c>
      <c r="F33" s="23">
        <f>наличие!G45</f>
        <v>50</v>
      </c>
      <c r="G33" s="23">
        <f>наличие!G46</f>
        <v>52</v>
      </c>
      <c r="H33" s="23">
        <f>наличие!G47</f>
        <v>54</v>
      </c>
      <c r="I33" s="23">
        <f>наличие!G48</f>
        <v>56</v>
      </c>
      <c r="J33" s="78" t="str">
        <f>наличие!G49</f>
        <v>Итого</v>
      </c>
      <c r="K33" s="25"/>
    </row>
    <row r="34" spans="1:11" s="5" customFormat="1" ht="13.5" customHeight="1" x14ac:dyDescent="0.3">
      <c r="A34" s="273" t="s">
        <v>9</v>
      </c>
      <c r="B34" s="274"/>
      <c r="C34" s="274"/>
      <c r="D34" s="23">
        <f>наличие!I43</f>
        <v>0</v>
      </c>
      <c r="E34" s="23">
        <f>наличие!I44</f>
        <v>0</v>
      </c>
      <c r="F34" s="23">
        <f>наличие!I45</f>
        <v>0</v>
      </c>
      <c r="G34" s="23">
        <f>наличие!I46</f>
        <v>0</v>
      </c>
      <c r="H34" s="23">
        <f>наличие!I47</f>
        <v>0</v>
      </c>
      <c r="I34" s="23">
        <f>наличие!I48</f>
        <v>0</v>
      </c>
      <c r="J34" s="78">
        <f>наличие!I49</f>
        <v>0</v>
      </c>
      <c r="K34" s="25"/>
    </row>
    <row r="35" spans="1:11" s="5" customFormat="1" ht="13.5" customHeight="1" x14ac:dyDescent="0.3">
      <c r="A35" s="273" t="s">
        <v>11</v>
      </c>
      <c r="B35" s="274"/>
      <c r="C35" s="274"/>
      <c r="D35" s="23"/>
      <c r="E35" s="23"/>
      <c r="F35" s="23"/>
      <c r="G35" s="23"/>
      <c r="H35" s="23"/>
      <c r="I35" s="23"/>
      <c r="J35" s="78"/>
      <c r="K35" s="25"/>
    </row>
    <row r="36" spans="1:11" s="5" customFormat="1" ht="13.5" customHeight="1" thickBot="1" x14ac:dyDescent="0.35">
      <c r="A36" s="295" t="s">
        <v>17</v>
      </c>
      <c r="B36" s="296"/>
      <c r="C36" s="296"/>
      <c r="D36" s="271"/>
      <c r="E36" s="271"/>
      <c r="F36" s="271"/>
      <c r="G36" s="271"/>
      <c r="H36" s="271"/>
      <c r="I36" s="271"/>
      <c r="J36" s="272"/>
      <c r="K36" s="152"/>
    </row>
    <row r="37" spans="1:11" s="5" customFormat="1" ht="13.5" customHeight="1" x14ac:dyDescent="0.3">
      <c r="A37" s="313" t="s">
        <v>12</v>
      </c>
      <c r="B37" s="293"/>
      <c r="C37" s="18" t="s">
        <v>14</v>
      </c>
      <c r="D37" s="293" t="s">
        <v>15</v>
      </c>
      <c r="E37" s="293"/>
      <c r="F37" s="293"/>
      <c r="G37" s="293"/>
      <c r="H37" s="293"/>
      <c r="I37" s="293"/>
      <c r="J37" s="336" t="str">
        <f>наличие!G56</f>
        <v>Итого</v>
      </c>
      <c r="K37" s="25"/>
    </row>
    <row r="38" spans="1:11" s="5" customFormat="1" ht="48.75" customHeight="1" x14ac:dyDescent="0.3">
      <c r="A38" s="276" t="str">
        <f>наличие!E50</f>
        <v xml:space="preserve">Трусы женские Макси Стандарт                Бордовый </v>
      </c>
      <c r="B38" s="277"/>
      <c r="C38" s="23">
        <f>наличие!H50</f>
        <v>196</v>
      </c>
      <c r="D38" s="23">
        <f>наличие!G50</f>
        <v>46</v>
      </c>
      <c r="E38" s="23">
        <f>наличие!G51</f>
        <v>48</v>
      </c>
      <c r="F38" s="23">
        <f>наличие!G52</f>
        <v>50</v>
      </c>
      <c r="G38" s="23">
        <f>наличие!G53</f>
        <v>52</v>
      </c>
      <c r="H38" s="23">
        <f>наличие!G54</f>
        <v>54</v>
      </c>
      <c r="I38" s="23">
        <f>наличие!G55</f>
        <v>56</v>
      </c>
      <c r="J38" s="279"/>
      <c r="K38" s="25"/>
    </row>
    <row r="39" spans="1:11" s="5" customFormat="1" ht="13.5" customHeight="1" x14ac:dyDescent="0.3">
      <c r="A39" s="273" t="s">
        <v>9</v>
      </c>
      <c r="B39" s="274"/>
      <c r="C39" s="274"/>
      <c r="D39" s="23">
        <f>наличие!I50</f>
        <v>0</v>
      </c>
      <c r="E39" s="23">
        <f>наличие!I51</f>
        <v>0</v>
      </c>
      <c r="F39" s="23">
        <f>наличие!I52</f>
        <v>0</v>
      </c>
      <c r="G39" s="23">
        <f>наличие!I53</f>
        <v>0</v>
      </c>
      <c r="H39" s="23">
        <f>наличие!I54</f>
        <v>0</v>
      </c>
      <c r="I39" s="23">
        <f>наличие!I55</f>
        <v>0</v>
      </c>
      <c r="J39" s="78">
        <f>наличие!I56</f>
        <v>0</v>
      </c>
      <c r="K39" s="25"/>
    </row>
    <row r="40" spans="1:11" s="5" customFormat="1" ht="13.5" customHeight="1" x14ac:dyDescent="0.3">
      <c r="A40" s="273" t="s">
        <v>11</v>
      </c>
      <c r="B40" s="274"/>
      <c r="C40" s="274"/>
      <c r="D40" s="23"/>
      <c r="E40" s="23"/>
      <c r="F40" s="23"/>
      <c r="G40" s="23"/>
      <c r="H40" s="23"/>
      <c r="I40" s="23"/>
      <c r="J40" s="78"/>
      <c r="K40" s="25"/>
    </row>
    <row r="41" spans="1:11" s="5" customFormat="1" ht="13.5" customHeight="1" thickBot="1" x14ac:dyDescent="0.35">
      <c r="A41" s="295" t="s">
        <v>17</v>
      </c>
      <c r="B41" s="296"/>
      <c r="C41" s="296"/>
      <c r="D41" s="271"/>
      <c r="E41" s="271"/>
      <c r="F41" s="271"/>
      <c r="G41" s="271"/>
      <c r="H41" s="271"/>
      <c r="I41" s="271"/>
      <c r="J41" s="272"/>
      <c r="K41" s="152"/>
    </row>
    <row r="42" spans="1:11" s="5" customFormat="1" ht="13.5" customHeight="1" x14ac:dyDescent="0.3">
      <c r="A42" s="313" t="s">
        <v>12</v>
      </c>
      <c r="B42" s="293"/>
      <c r="C42" s="18" t="s">
        <v>14</v>
      </c>
      <c r="D42" s="293" t="s">
        <v>15</v>
      </c>
      <c r="E42" s="293"/>
      <c r="F42" s="293"/>
      <c r="G42" s="293"/>
      <c r="H42" s="293"/>
      <c r="I42" s="293"/>
      <c r="J42" s="336" t="str">
        <f>наличие!G63</f>
        <v>Итого</v>
      </c>
      <c r="K42" s="25"/>
    </row>
    <row r="43" spans="1:11" s="5" customFormat="1" ht="44.25" customHeight="1" x14ac:dyDescent="0.3">
      <c r="A43" s="276" t="str">
        <f>наличие!E57</f>
        <v xml:space="preserve">Трусы женские Макси Стандарт                      Темно-синий </v>
      </c>
      <c r="B43" s="277"/>
      <c r="C43" s="23">
        <f>наличие!H57</f>
        <v>196</v>
      </c>
      <c r="D43" s="23">
        <f>наличие!G57</f>
        <v>46</v>
      </c>
      <c r="E43" s="23" t="str">
        <f>наличие!G58</f>
        <v>нет</v>
      </c>
      <c r="F43" s="23" t="str">
        <f>наличие!G59</f>
        <v>нет</v>
      </c>
      <c r="G43" s="23">
        <f>наличие!G60</f>
        <v>52</v>
      </c>
      <c r="H43" s="23" t="str">
        <f>наличие!G61</f>
        <v>нет</v>
      </c>
      <c r="I43" s="23" t="str">
        <f>наличие!G62</f>
        <v>нет</v>
      </c>
      <c r="J43" s="279"/>
      <c r="K43" s="25"/>
    </row>
    <row r="44" spans="1:11" s="5" customFormat="1" ht="13.5" customHeight="1" x14ac:dyDescent="0.3">
      <c r="A44" s="273" t="s">
        <v>9</v>
      </c>
      <c r="B44" s="274"/>
      <c r="C44" s="274"/>
      <c r="D44" s="23">
        <f>наличие!I57</f>
        <v>0</v>
      </c>
      <c r="E44" s="23">
        <f>наличие!I58</f>
        <v>0</v>
      </c>
      <c r="F44" s="23">
        <f>наличие!I59</f>
        <v>0</v>
      </c>
      <c r="G44" s="23">
        <f>наличие!I60</f>
        <v>0</v>
      </c>
      <c r="H44" s="23">
        <f>наличие!I61</f>
        <v>0</v>
      </c>
      <c r="I44" s="23">
        <f>наличие!I62</f>
        <v>0</v>
      </c>
      <c r="J44" s="78">
        <f>наличие!I63</f>
        <v>0</v>
      </c>
      <c r="K44" s="25"/>
    </row>
    <row r="45" spans="1:11" s="5" customFormat="1" ht="13.5" customHeight="1" x14ac:dyDescent="0.3">
      <c r="A45" s="273" t="s">
        <v>11</v>
      </c>
      <c r="B45" s="274"/>
      <c r="C45" s="274"/>
      <c r="D45" s="23"/>
      <c r="E45" s="23"/>
      <c r="F45" s="23"/>
      <c r="G45" s="23"/>
      <c r="H45" s="23"/>
      <c r="I45" s="23"/>
      <c r="J45" s="78"/>
      <c r="K45" s="25"/>
    </row>
    <row r="46" spans="1:11" s="5" customFormat="1" ht="13.5" customHeight="1" thickBot="1" x14ac:dyDescent="0.35">
      <c r="A46" s="295" t="s">
        <v>17</v>
      </c>
      <c r="B46" s="296"/>
      <c r="C46" s="296"/>
      <c r="D46" s="271"/>
      <c r="E46" s="271"/>
      <c r="F46" s="271"/>
      <c r="G46" s="271"/>
      <c r="H46" s="271"/>
      <c r="I46" s="271"/>
      <c r="J46" s="272"/>
      <c r="K46" s="152"/>
    </row>
    <row r="47" spans="1:11" ht="19.5" thickBot="1" x14ac:dyDescent="0.3">
      <c r="A47" s="306" t="s">
        <v>123</v>
      </c>
      <c r="B47" s="306"/>
      <c r="C47" s="306"/>
      <c r="D47" s="306"/>
      <c r="E47" s="306"/>
      <c r="F47" s="306"/>
      <c r="G47" s="306"/>
      <c r="H47" s="306"/>
      <c r="I47" s="306"/>
      <c r="J47" s="306"/>
    </row>
    <row r="48" spans="1:11" s="5" customFormat="1" ht="13.5" customHeight="1" x14ac:dyDescent="0.3">
      <c r="A48" s="291" t="s">
        <v>12</v>
      </c>
      <c r="B48" s="275"/>
      <c r="C48" s="26" t="s">
        <v>14</v>
      </c>
      <c r="D48" s="275" t="s">
        <v>15</v>
      </c>
      <c r="E48" s="275"/>
      <c r="F48" s="275"/>
      <c r="G48" s="275"/>
      <c r="H48" s="275"/>
      <c r="I48" s="275"/>
      <c r="J48" s="292"/>
      <c r="K48" s="152"/>
    </row>
    <row r="49" spans="1:11" s="5" customFormat="1" ht="57" customHeight="1" x14ac:dyDescent="0.3">
      <c r="A49" s="276" t="str">
        <f>наличие!E66</f>
        <v>Трусы женские Макси Стандарт                          "Розы фон серый"</v>
      </c>
      <c r="B49" s="277"/>
      <c r="C49" s="23">
        <f>наличие!H66</f>
        <v>213</v>
      </c>
      <c r="D49" s="23">
        <f>наличие!G66</f>
        <v>46</v>
      </c>
      <c r="E49" s="23">
        <f>наличие!G67</f>
        <v>48</v>
      </c>
      <c r="F49" s="23">
        <f>наличие!G68</f>
        <v>50</v>
      </c>
      <c r="G49" s="23">
        <f>наличие!G69</f>
        <v>52</v>
      </c>
      <c r="H49" s="23">
        <f>наличие!G70</f>
        <v>54</v>
      </c>
      <c r="I49" s="23">
        <f>наличие!G71</f>
        <v>56</v>
      </c>
      <c r="J49" s="78" t="str">
        <f>наличие!F72</f>
        <v>Итого</v>
      </c>
      <c r="K49" s="25"/>
    </row>
    <row r="50" spans="1:11" s="5" customFormat="1" ht="13.5" customHeight="1" x14ac:dyDescent="0.3">
      <c r="A50" s="273" t="s">
        <v>9</v>
      </c>
      <c r="B50" s="274"/>
      <c r="C50" s="274"/>
      <c r="D50" s="23">
        <f>наличие!I66</f>
        <v>0</v>
      </c>
      <c r="E50" s="23">
        <f>наличие!I67</f>
        <v>0</v>
      </c>
      <c r="F50" s="23">
        <f>наличие!I68</f>
        <v>0</v>
      </c>
      <c r="G50" s="23">
        <f>наличие!I69</f>
        <v>0</v>
      </c>
      <c r="H50" s="23">
        <f>наличие!I70</f>
        <v>0</v>
      </c>
      <c r="I50" s="23">
        <f>наличие!I71</f>
        <v>0</v>
      </c>
      <c r="J50" s="78">
        <f>наличие!I72</f>
        <v>0</v>
      </c>
      <c r="K50" s="25"/>
    </row>
    <row r="51" spans="1:11" s="5" customFormat="1" ht="13.5" customHeight="1" x14ac:dyDescent="0.3">
      <c r="A51" s="273" t="s">
        <v>11</v>
      </c>
      <c r="B51" s="274"/>
      <c r="C51" s="274"/>
      <c r="D51" s="23"/>
      <c r="E51" s="23"/>
      <c r="F51" s="23"/>
      <c r="G51" s="23"/>
      <c r="H51" s="23"/>
      <c r="I51" s="23"/>
      <c r="J51" s="78"/>
      <c r="K51" s="25"/>
    </row>
    <row r="52" spans="1:11" s="5" customFormat="1" ht="13.5" customHeight="1" thickBot="1" x14ac:dyDescent="0.35">
      <c r="A52" s="295" t="s">
        <v>17</v>
      </c>
      <c r="B52" s="296"/>
      <c r="C52" s="296"/>
      <c r="D52" s="271"/>
      <c r="E52" s="271"/>
      <c r="F52" s="271"/>
      <c r="G52" s="271"/>
      <c r="H52" s="271"/>
      <c r="I52" s="271"/>
      <c r="J52" s="272"/>
      <c r="K52" s="152"/>
    </row>
    <row r="53" spans="1:11" s="5" customFormat="1" ht="13.5" customHeight="1" x14ac:dyDescent="0.3">
      <c r="A53" s="291" t="s">
        <v>12</v>
      </c>
      <c r="B53" s="275"/>
      <c r="C53" s="26" t="s">
        <v>14</v>
      </c>
      <c r="D53" s="275" t="s">
        <v>15</v>
      </c>
      <c r="E53" s="275"/>
      <c r="F53" s="275"/>
      <c r="G53" s="275"/>
      <c r="H53" s="275"/>
      <c r="I53" s="275"/>
      <c r="J53" s="292"/>
      <c r="K53" s="152"/>
    </row>
    <row r="54" spans="1:11" s="5" customFormat="1" ht="57" customHeight="1" x14ac:dyDescent="0.3">
      <c r="A54" s="276" t="str">
        <f>наличие!E73</f>
        <v>Трусы женские Макси Стандарт                  "Мелкие цветы фон розовый"</v>
      </c>
      <c r="B54" s="277"/>
      <c r="C54" s="23">
        <f>наличие!H73</f>
        <v>213</v>
      </c>
      <c r="D54" s="23">
        <f>наличие!G73</f>
        <v>46</v>
      </c>
      <c r="E54" s="23">
        <f>наличие!G74</f>
        <v>48</v>
      </c>
      <c r="F54" s="23">
        <f>наличие!G75</f>
        <v>50</v>
      </c>
      <c r="G54" s="23">
        <f>наличие!G76</f>
        <v>52</v>
      </c>
      <c r="H54" s="23">
        <f>наличие!G77</f>
        <v>54</v>
      </c>
      <c r="I54" s="23">
        <f>наличие!G78</f>
        <v>56</v>
      </c>
      <c r="J54" s="78" t="str">
        <f>наличие!F79</f>
        <v>Итого</v>
      </c>
      <c r="K54" s="25"/>
    </row>
    <row r="55" spans="1:11" s="5" customFormat="1" ht="13.5" customHeight="1" x14ac:dyDescent="0.3">
      <c r="A55" s="273" t="s">
        <v>9</v>
      </c>
      <c r="B55" s="274"/>
      <c r="C55" s="274"/>
      <c r="D55" s="23">
        <f>наличие!I73</f>
        <v>0</v>
      </c>
      <c r="E55" s="23">
        <f>наличие!I74</f>
        <v>0</v>
      </c>
      <c r="F55" s="23">
        <f>наличие!I75</f>
        <v>0</v>
      </c>
      <c r="G55" s="23">
        <f>наличие!I76</f>
        <v>0</v>
      </c>
      <c r="H55" s="23">
        <f>наличие!I77</f>
        <v>0</v>
      </c>
      <c r="I55" s="23">
        <f>наличие!I78</f>
        <v>0</v>
      </c>
      <c r="J55" s="78">
        <f>наличие!I79</f>
        <v>0</v>
      </c>
      <c r="K55" s="25"/>
    </row>
    <row r="56" spans="1:11" s="5" customFormat="1" ht="13.5" customHeight="1" x14ac:dyDescent="0.3">
      <c r="A56" s="273" t="s">
        <v>11</v>
      </c>
      <c r="B56" s="274"/>
      <c r="C56" s="274"/>
      <c r="D56" s="23"/>
      <c r="E56" s="23"/>
      <c r="F56" s="23"/>
      <c r="G56" s="23"/>
      <c r="H56" s="23"/>
      <c r="I56" s="23"/>
      <c r="J56" s="78"/>
      <c r="K56" s="25"/>
    </row>
    <row r="57" spans="1:11" s="5" customFormat="1" ht="13.5" customHeight="1" thickBot="1" x14ac:dyDescent="0.35">
      <c r="A57" s="295" t="s">
        <v>17</v>
      </c>
      <c r="B57" s="296"/>
      <c r="C57" s="296"/>
      <c r="D57" s="271"/>
      <c r="E57" s="271"/>
      <c r="F57" s="271"/>
      <c r="G57" s="271"/>
      <c r="H57" s="271"/>
      <c r="I57" s="271"/>
      <c r="J57" s="272"/>
      <c r="K57" s="152"/>
    </row>
    <row r="58" spans="1:11" s="5" customFormat="1" ht="13.5" customHeight="1" x14ac:dyDescent="0.3">
      <c r="A58" s="291" t="s">
        <v>12</v>
      </c>
      <c r="B58" s="275"/>
      <c r="C58" s="26" t="s">
        <v>14</v>
      </c>
      <c r="D58" s="275" t="s">
        <v>15</v>
      </c>
      <c r="E58" s="275"/>
      <c r="F58" s="275"/>
      <c r="G58" s="275"/>
      <c r="H58" s="275"/>
      <c r="I58" s="275"/>
      <c r="J58" s="292"/>
      <c r="K58" s="152"/>
    </row>
    <row r="59" spans="1:11" s="5" customFormat="1" ht="57" customHeight="1" x14ac:dyDescent="0.3">
      <c r="A59" s="276" t="str">
        <f>наличие!E80</f>
        <v>Трусы женские Макси Стандарт                  "Пирожные"</v>
      </c>
      <c r="B59" s="277"/>
      <c r="C59" s="23">
        <f>наличие!H80</f>
        <v>213</v>
      </c>
      <c r="D59" s="23" t="str">
        <f>наличие!G80</f>
        <v>нет</v>
      </c>
      <c r="E59" s="23" t="str">
        <f>наличие!G81</f>
        <v>нет</v>
      </c>
      <c r="F59" s="23">
        <f>наличие!G82</f>
        <v>50</v>
      </c>
      <c r="G59" s="23">
        <f>наличие!G83</f>
        <v>52</v>
      </c>
      <c r="H59" s="23" t="str">
        <f>наличие!G84</f>
        <v>нет</v>
      </c>
      <c r="I59" s="23" t="str">
        <f>наличие!G85</f>
        <v>нет</v>
      </c>
      <c r="J59" s="78" t="str">
        <f>наличие!F86</f>
        <v>Итого</v>
      </c>
      <c r="K59" s="25"/>
    </row>
    <row r="60" spans="1:11" s="5" customFormat="1" ht="13.5" customHeight="1" x14ac:dyDescent="0.3">
      <c r="A60" s="273" t="s">
        <v>9</v>
      </c>
      <c r="B60" s="274"/>
      <c r="C60" s="274"/>
      <c r="D60" s="23">
        <f>наличие!I80</f>
        <v>0</v>
      </c>
      <c r="E60" s="23">
        <f>наличие!I81</f>
        <v>0</v>
      </c>
      <c r="F60" s="23">
        <f>наличие!I82</f>
        <v>0</v>
      </c>
      <c r="G60" s="23">
        <f>наличие!I83</f>
        <v>0</v>
      </c>
      <c r="H60" s="23">
        <f>наличие!I84</f>
        <v>0</v>
      </c>
      <c r="I60" s="23">
        <f>наличие!I85</f>
        <v>0</v>
      </c>
      <c r="J60" s="78">
        <f>наличие!I86</f>
        <v>0</v>
      </c>
      <c r="K60" s="25"/>
    </row>
    <row r="61" spans="1:11" s="5" customFormat="1" ht="13.5" customHeight="1" x14ac:dyDescent="0.3">
      <c r="A61" s="273" t="s">
        <v>11</v>
      </c>
      <c r="B61" s="274"/>
      <c r="C61" s="274"/>
      <c r="D61" s="23"/>
      <c r="E61" s="23"/>
      <c r="F61" s="23"/>
      <c r="G61" s="23"/>
      <c r="H61" s="23"/>
      <c r="I61" s="23"/>
      <c r="J61" s="78"/>
      <c r="K61" s="25"/>
    </row>
    <row r="62" spans="1:11" s="5" customFormat="1" ht="13.5" customHeight="1" thickBot="1" x14ac:dyDescent="0.35">
      <c r="A62" s="295" t="s">
        <v>17</v>
      </c>
      <c r="B62" s="296"/>
      <c r="C62" s="296"/>
      <c r="D62" s="271"/>
      <c r="E62" s="271"/>
      <c r="F62" s="271"/>
      <c r="G62" s="271"/>
      <c r="H62" s="271"/>
      <c r="I62" s="271"/>
      <c r="J62" s="272"/>
      <c r="K62" s="152"/>
    </row>
    <row r="63" spans="1:11" s="5" customFormat="1" ht="13.5" customHeight="1" x14ac:dyDescent="0.3">
      <c r="A63" s="291" t="s">
        <v>12</v>
      </c>
      <c r="B63" s="275"/>
      <c r="C63" s="26" t="s">
        <v>14</v>
      </c>
      <c r="D63" s="275" t="s">
        <v>15</v>
      </c>
      <c r="E63" s="275"/>
      <c r="F63" s="275"/>
      <c r="G63" s="275"/>
      <c r="H63" s="275"/>
      <c r="I63" s="275"/>
      <c r="J63" s="292"/>
      <c r="K63" s="152"/>
    </row>
    <row r="64" spans="1:11" s="5" customFormat="1" ht="57" customHeight="1" x14ac:dyDescent="0.3">
      <c r="A64" s="276" t="str">
        <f>наличие!E87</f>
        <v>Трусы женские Макси Стандарт                  "Черника фон экрю"</v>
      </c>
      <c r="B64" s="277"/>
      <c r="C64" s="23">
        <f>наличие!H71</f>
        <v>213</v>
      </c>
      <c r="D64" s="23">
        <f>наличие!G87</f>
        <v>46</v>
      </c>
      <c r="E64" s="23">
        <f>наличие!G88</f>
        <v>48</v>
      </c>
      <c r="F64" s="23">
        <f>наличие!G89</f>
        <v>50</v>
      </c>
      <c r="G64" s="23">
        <f>наличие!G90</f>
        <v>52</v>
      </c>
      <c r="H64" s="23">
        <f>наличие!G91</f>
        <v>54</v>
      </c>
      <c r="I64" s="23">
        <f>наличие!G92</f>
        <v>56</v>
      </c>
      <c r="J64" s="78" t="str">
        <f>наличие!F93</f>
        <v>Итого</v>
      </c>
      <c r="K64" s="25"/>
    </row>
    <row r="65" spans="1:11" s="5" customFormat="1" ht="13.5" customHeight="1" x14ac:dyDescent="0.3">
      <c r="A65" s="273" t="s">
        <v>9</v>
      </c>
      <c r="B65" s="274"/>
      <c r="C65" s="274"/>
      <c r="D65" s="23">
        <f>наличие!I87</f>
        <v>0</v>
      </c>
      <c r="E65" s="23">
        <f>наличие!I88</f>
        <v>0</v>
      </c>
      <c r="F65" s="23">
        <f>наличие!I89</f>
        <v>0</v>
      </c>
      <c r="G65" s="23">
        <f>наличие!I90</f>
        <v>0</v>
      </c>
      <c r="H65" s="23">
        <f>наличие!I91</f>
        <v>0</v>
      </c>
      <c r="I65" s="23">
        <f>наличие!I92</f>
        <v>0</v>
      </c>
      <c r="J65" s="78">
        <f>наличие!I93</f>
        <v>0</v>
      </c>
      <c r="K65" s="25"/>
    </row>
    <row r="66" spans="1:11" s="5" customFormat="1" ht="13.5" customHeight="1" x14ac:dyDescent="0.3">
      <c r="A66" s="273" t="s">
        <v>11</v>
      </c>
      <c r="B66" s="274"/>
      <c r="C66" s="274"/>
      <c r="D66" s="23"/>
      <c r="E66" s="23"/>
      <c r="F66" s="23"/>
      <c r="G66" s="23"/>
      <c r="H66" s="23"/>
      <c r="I66" s="23"/>
      <c r="J66" s="78"/>
      <c r="K66" s="25"/>
    </row>
    <row r="67" spans="1:11" s="5" customFormat="1" ht="13.5" customHeight="1" thickBot="1" x14ac:dyDescent="0.35">
      <c r="A67" s="295" t="s">
        <v>17</v>
      </c>
      <c r="B67" s="296"/>
      <c r="C67" s="296"/>
      <c r="D67" s="271"/>
      <c r="E67" s="271"/>
      <c r="F67" s="271"/>
      <c r="G67" s="271"/>
      <c r="H67" s="271"/>
      <c r="I67" s="271"/>
      <c r="J67" s="272"/>
      <c r="K67" s="152"/>
    </row>
    <row r="68" spans="1:11" s="5" customFormat="1" ht="13.5" customHeight="1" x14ac:dyDescent="0.3">
      <c r="A68" s="291" t="s">
        <v>12</v>
      </c>
      <c r="B68" s="275"/>
      <c r="C68" s="26" t="s">
        <v>14</v>
      </c>
      <c r="D68" s="275" t="s">
        <v>15</v>
      </c>
      <c r="E68" s="275"/>
      <c r="F68" s="275"/>
      <c r="G68" s="275"/>
      <c r="H68" s="275"/>
      <c r="I68" s="275"/>
      <c r="J68" s="292"/>
      <c r="K68" s="152"/>
    </row>
    <row r="69" spans="1:11" s="5" customFormat="1" ht="57" customHeight="1" x14ac:dyDescent="0.3">
      <c r="A69" s="276" t="str">
        <f>наличие!E94</f>
        <v>Трусы женские Макси Стандарт                  "Цветы фон пудра"</v>
      </c>
      <c r="B69" s="277"/>
      <c r="C69" s="23">
        <f>наличие!H94</f>
        <v>213</v>
      </c>
      <c r="D69" s="23">
        <f>наличие!G94</f>
        <v>46</v>
      </c>
      <c r="E69" s="23">
        <f>наличие!G95</f>
        <v>48</v>
      </c>
      <c r="F69" s="23">
        <f>наличие!G96</f>
        <v>50</v>
      </c>
      <c r="G69" s="23">
        <f>наличие!G97</f>
        <v>52</v>
      </c>
      <c r="H69" s="23">
        <f>наличие!G98</f>
        <v>54</v>
      </c>
      <c r="I69" s="23">
        <f>наличие!G99</f>
        <v>56</v>
      </c>
      <c r="J69" s="78" t="str">
        <f>наличие!F100</f>
        <v>Итого</v>
      </c>
      <c r="K69" s="25"/>
    </row>
    <row r="70" spans="1:11" s="5" customFormat="1" ht="13.5" customHeight="1" x14ac:dyDescent="0.3">
      <c r="A70" s="273" t="s">
        <v>9</v>
      </c>
      <c r="B70" s="274"/>
      <c r="C70" s="274"/>
      <c r="D70" s="23">
        <f>наличие!I94</f>
        <v>0</v>
      </c>
      <c r="E70" s="23">
        <f>наличие!I95</f>
        <v>0</v>
      </c>
      <c r="F70" s="23">
        <f>наличие!I96</f>
        <v>0</v>
      </c>
      <c r="G70" s="23">
        <f>наличие!I97</f>
        <v>0</v>
      </c>
      <c r="H70" s="23">
        <f>наличие!I98</f>
        <v>0</v>
      </c>
      <c r="I70" s="23">
        <f>наличие!I99</f>
        <v>0</v>
      </c>
      <c r="J70" s="78">
        <f>наличие!I100</f>
        <v>0</v>
      </c>
      <c r="K70" s="25"/>
    </row>
    <row r="71" spans="1:11" s="5" customFormat="1" ht="13.5" customHeight="1" x14ac:dyDescent="0.3">
      <c r="A71" s="273" t="s">
        <v>11</v>
      </c>
      <c r="B71" s="274"/>
      <c r="C71" s="274"/>
      <c r="D71" s="23"/>
      <c r="E71" s="23"/>
      <c r="F71" s="23"/>
      <c r="G71" s="23"/>
      <c r="H71" s="23"/>
      <c r="I71" s="23"/>
      <c r="J71" s="78"/>
      <c r="K71" s="25"/>
    </row>
    <row r="72" spans="1:11" s="5" customFormat="1" ht="13.5" customHeight="1" thickBot="1" x14ac:dyDescent="0.35">
      <c r="A72" s="295" t="s">
        <v>17</v>
      </c>
      <c r="B72" s="296"/>
      <c r="C72" s="296"/>
      <c r="D72" s="271"/>
      <c r="E72" s="271"/>
      <c r="F72" s="271"/>
      <c r="G72" s="271"/>
      <c r="H72" s="271"/>
      <c r="I72" s="271"/>
      <c r="J72" s="272"/>
      <c r="K72" s="152"/>
    </row>
    <row r="73" spans="1:11" s="5" customFormat="1" ht="13.5" customHeight="1" x14ac:dyDescent="0.3">
      <c r="A73" s="291" t="s">
        <v>12</v>
      </c>
      <c r="B73" s="275"/>
      <c r="C73" s="26" t="s">
        <v>14</v>
      </c>
      <c r="D73" s="275" t="s">
        <v>15</v>
      </c>
      <c r="E73" s="275"/>
      <c r="F73" s="275"/>
      <c r="G73" s="275"/>
      <c r="H73" s="275"/>
      <c r="I73" s="275"/>
      <c r="J73" s="292"/>
      <c r="K73" s="152"/>
    </row>
    <row r="74" spans="1:11" s="5" customFormat="1" ht="57" customHeight="1" x14ac:dyDescent="0.3">
      <c r="A74" s="276" t="str">
        <f>наличие!E101</f>
        <v>Трусы женские Макси Стандарт                  "Сердечки фон белый"</v>
      </c>
      <c r="B74" s="277"/>
      <c r="C74" s="23">
        <f>наличие!H101</f>
        <v>213</v>
      </c>
      <c r="D74" s="23">
        <f>наличие!G101</f>
        <v>46</v>
      </c>
      <c r="E74" s="23">
        <f>наличие!G102</f>
        <v>48</v>
      </c>
      <c r="F74" s="23" t="str">
        <f>наличие!G103</f>
        <v>нет</v>
      </c>
      <c r="G74" s="23" t="str">
        <f>наличие!G104</f>
        <v>нет</v>
      </c>
      <c r="H74" s="23" t="str">
        <f>наличие!G105</f>
        <v>нет</v>
      </c>
      <c r="I74" s="23" t="str">
        <f>наличие!G106</f>
        <v>нет</v>
      </c>
      <c r="J74" s="78" t="str">
        <f>наличие!F114</f>
        <v>Итого</v>
      </c>
      <c r="K74" s="25"/>
    </row>
    <row r="75" spans="1:11" s="5" customFormat="1" ht="13.5" customHeight="1" x14ac:dyDescent="0.3">
      <c r="A75" s="273" t="s">
        <v>9</v>
      </c>
      <c r="B75" s="274"/>
      <c r="C75" s="274"/>
      <c r="D75" s="23">
        <f>наличие!I101</f>
        <v>0</v>
      </c>
      <c r="E75" s="23">
        <f>наличие!I102</f>
        <v>0</v>
      </c>
      <c r="F75" s="23">
        <f>наличие!I103</f>
        <v>0</v>
      </c>
      <c r="G75" s="23">
        <f>наличие!I104</f>
        <v>0</v>
      </c>
      <c r="H75" s="23">
        <f>наличие!I105</f>
        <v>0</v>
      </c>
      <c r="I75" s="23">
        <f>наличие!I106</f>
        <v>0</v>
      </c>
      <c r="J75" s="78">
        <f>наличие!I107</f>
        <v>0</v>
      </c>
      <c r="K75" s="25"/>
    </row>
    <row r="76" spans="1:11" s="5" customFormat="1" ht="13.5" customHeight="1" x14ac:dyDescent="0.3">
      <c r="A76" s="273" t="s">
        <v>11</v>
      </c>
      <c r="B76" s="274"/>
      <c r="C76" s="274"/>
      <c r="D76" s="23"/>
      <c r="E76" s="23"/>
      <c r="F76" s="23"/>
      <c r="G76" s="23"/>
      <c r="H76" s="23"/>
      <c r="I76" s="23"/>
      <c r="J76" s="78"/>
      <c r="K76" s="25"/>
    </row>
    <row r="77" spans="1:11" s="5" customFormat="1" ht="13.5" customHeight="1" thickBot="1" x14ac:dyDescent="0.35">
      <c r="A77" s="295" t="s">
        <v>17</v>
      </c>
      <c r="B77" s="296"/>
      <c r="C77" s="296"/>
      <c r="D77" s="271"/>
      <c r="E77" s="271"/>
      <c r="F77" s="271"/>
      <c r="G77" s="271"/>
      <c r="H77" s="271"/>
      <c r="I77" s="271"/>
      <c r="J77" s="272"/>
      <c r="K77" s="152"/>
    </row>
    <row r="78" spans="1:11" s="5" customFormat="1" ht="13.5" customHeight="1" x14ac:dyDescent="0.3">
      <c r="A78" s="291" t="s">
        <v>12</v>
      </c>
      <c r="B78" s="275"/>
      <c r="C78" s="26" t="s">
        <v>14</v>
      </c>
      <c r="D78" s="275" t="s">
        <v>15</v>
      </c>
      <c r="E78" s="275"/>
      <c r="F78" s="275"/>
      <c r="G78" s="275"/>
      <c r="H78" s="275"/>
      <c r="I78" s="275"/>
      <c r="J78" s="292"/>
      <c r="K78" s="152"/>
    </row>
    <row r="79" spans="1:11" s="5" customFormat="1" ht="57" customHeight="1" x14ac:dyDescent="0.3">
      <c r="A79" s="276" t="str">
        <f>наличие!E108</f>
        <v>Трусы женские Макси Стандарт                  "Бантики"</v>
      </c>
      <c r="B79" s="277"/>
      <c r="C79" s="23">
        <f>наличие!H108</f>
        <v>213</v>
      </c>
      <c r="D79" s="23">
        <f>наличие!G108</f>
        <v>46</v>
      </c>
      <c r="E79" s="23">
        <f>наличие!G109</f>
        <v>48</v>
      </c>
      <c r="F79" s="23">
        <f>наличие!G110</f>
        <v>50</v>
      </c>
      <c r="G79" s="23">
        <f>наличие!G111</f>
        <v>52</v>
      </c>
      <c r="H79" s="23">
        <f>наличие!G112</f>
        <v>54</v>
      </c>
      <c r="I79" s="23" t="str">
        <f>наличие!G113</f>
        <v>нет</v>
      </c>
      <c r="J79" s="78" t="str">
        <f>наличие!F114</f>
        <v>Итого</v>
      </c>
      <c r="K79" s="25"/>
    </row>
    <row r="80" spans="1:11" s="5" customFormat="1" ht="13.5" customHeight="1" x14ac:dyDescent="0.3">
      <c r="A80" s="273" t="s">
        <v>9</v>
      </c>
      <c r="B80" s="274"/>
      <c r="C80" s="274"/>
      <c r="D80" s="23">
        <f>наличие!I108</f>
        <v>0</v>
      </c>
      <c r="E80" s="23">
        <f>наличие!I109</f>
        <v>0</v>
      </c>
      <c r="F80" s="23">
        <f>наличие!I110</f>
        <v>0</v>
      </c>
      <c r="G80" s="23">
        <f>наличие!I111</f>
        <v>0</v>
      </c>
      <c r="H80" s="23">
        <f>наличие!I112</f>
        <v>0</v>
      </c>
      <c r="I80" s="23">
        <f>наличие!I113</f>
        <v>0</v>
      </c>
      <c r="J80" s="78">
        <f>наличие!I114</f>
        <v>0</v>
      </c>
      <c r="K80" s="25"/>
    </row>
    <row r="81" spans="1:11" s="5" customFormat="1" ht="13.5" customHeight="1" x14ac:dyDescent="0.3">
      <c r="A81" s="273" t="s">
        <v>11</v>
      </c>
      <c r="B81" s="274"/>
      <c r="C81" s="274"/>
      <c r="D81" s="23"/>
      <c r="E81" s="23"/>
      <c r="F81" s="23"/>
      <c r="G81" s="23"/>
      <c r="H81" s="23"/>
      <c r="I81" s="23"/>
      <c r="J81" s="78"/>
      <c r="K81" s="25"/>
    </row>
    <row r="82" spans="1:11" s="5" customFormat="1" ht="13.5" customHeight="1" thickBot="1" x14ac:dyDescent="0.35">
      <c r="A82" s="295" t="s">
        <v>17</v>
      </c>
      <c r="B82" s="296"/>
      <c r="C82" s="296"/>
      <c r="D82" s="271"/>
      <c r="E82" s="271"/>
      <c r="F82" s="271"/>
      <c r="G82" s="271"/>
      <c r="H82" s="271"/>
      <c r="I82" s="271"/>
      <c r="J82" s="272"/>
      <c r="K82" s="152"/>
    </row>
    <row r="83" spans="1:11" s="5" customFormat="1" ht="13.5" customHeight="1" x14ac:dyDescent="0.3">
      <c r="A83" s="291" t="s">
        <v>12</v>
      </c>
      <c r="B83" s="275"/>
      <c r="C83" s="26" t="s">
        <v>14</v>
      </c>
      <c r="D83" s="275" t="s">
        <v>15</v>
      </c>
      <c r="E83" s="275"/>
      <c r="F83" s="275"/>
      <c r="G83" s="275"/>
      <c r="H83" s="275"/>
      <c r="I83" s="275"/>
      <c r="J83" s="292"/>
      <c r="K83" s="152"/>
    </row>
    <row r="84" spans="1:11" s="5" customFormat="1" ht="57" customHeight="1" x14ac:dyDescent="0.3">
      <c r="A84" s="276" t="str">
        <f>наличие!E115</f>
        <v xml:space="preserve">Трусы женские Макси Стандарт                     Мелкий горох фон темно-синий                      </v>
      </c>
      <c r="B84" s="277"/>
      <c r="C84" s="23">
        <f>наличие!H115</f>
        <v>213</v>
      </c>
      <c r="D84" s="23">
        <f>наличие!G115</f>
        <v>46</v>
      </c>
      <c r="E84" s="23">
        <f>наличие!G116</f>
        <v>48</v>
      </c>
      <c r="F84" s="23">
        <f>наличие!G117</f>
        <v>50</v>
      </c>
      <c r="G84" s="23">
        <f>наличие!G118</f>
        <v>52</v>
      </c>
      <c r="H84" s="23">
        <f>наличие!G119</f>
        <v>54</v>
      </c>
      <c r="I84" s="23">
        <f>наличие!G120</f>
        <v>56</v>
      </c>
      <c r="J84" s="78" t="str">
        <f>наличие!F121</f>
        <v>Итого</v>
      </c>
      <c r="K84" s="25"/>
    </row>
    <row r="85" spans="1:11" s="5" customFormat="1" ht="13.5" customHeight="1" x14ac:dyDescent="0.3">
      <c r="A85" s="273" t="s">
        <v>9</v>
      </c>
      <c r="B85" s="274"/>
      <c r="C85" s="274"/>
      <c r="D85" s="23">
        <f>наличие!I115</f>
        <v>0</v>
      </c>
      <c r="E85" s="23">
        <f>наличие!I116</f>
        <v>0</v>
      </c>
      <c r="F85" s="23">
        <f>наличие!I117</f>
        <v>0</v>
      </c>
      <c r="G85" s="23">
        <f>наличие!I118</f>
        <v>0</v>
      </c>
      <c r="H85" s="23">
        <f>наличие!I119</f>
        <v>0</v>
      </c>
      <c r="I85" s="23">
        <f>наличие!I120</f>
        <v>0</v>
      </c>
      <c r="J85" s="78">
        <f>наличие!I121</f>
        <v>0</v>
      </c>
      <c r="K85" s="25"/>
    </row>
    <row r="86" spans="1:11" s="5" customFormat="1" ht="13.5" customHeight="1" x14ac:dyDescent="0.3">
      <c r="A86" s="273" t="s">
        <v>11</v>
      </c>
      <c r="B86" s="274"/>
      <c r="C86" s="274"/>
      <c r="D86" s="23"/>
      <c r="E86" s="23"/>
      <c r="F86" s="23"/>
      <c r="G86" s="23"/>
      <c r="H86" s="23"/>
      <c r="I86" s="23"/>
      <c r="J86" s="78"/>
      <c r="K86" s="25"/>
    </row>
    <row r="87" spans="1:11" s="5" customFormat="1" ht="13.5" customHeight="1" thickBot="1" x14ac:dyDescent="0.35">
      <c r="A87" s="295" t="s">
        <v>17</v>
      </c>
      <c r="B87" s="296"/>
      <c r="C87" s="296"/>
      <c r="D87" s="271"/>
      <c r="E87" s="271"/>
      <c r="F87" s="271"/>
      <c r="G87" s="271"/>
      <c r="H87" s="271"/>
      <c r="I87" s="271"/>
      <c r="J87" s="272"/>
      <c r="K87" s="152"/>
    </row>
    <row r="88" spans="1:11" s="5" customFormat="1" ht="13.5" customHeight="1" x14ac:dyDescent="0.3">
      <c r="A88" s="291" t="s">
        <v>12</v>
      </c>
      <c r="B88" s="275"/>
      <c r="C88" s="26" t="s">
        <v>14</v>
      </c>
      <c r="D88" s="275" t="s">
        <v>15</v>
      </c>
      <c r="E88" s="275"/>
      <c r="F88" s="275"/>
      <c r="G88" s="275"/>
      <c r="H88" s="275"/>
      <c r="I88" s="275"/>
      <c r="J88" s="292"/>
      <c r="K88" s="152"/>
    </row>
    <row r="89" spans="1:11" s="5" customFormat="1" ht="57" customHeight="1" x14ac:dyDescent="0.3">
      <c r="A89" s="276" t="str">
        <f>наличие!E122</f>
        <v>Трусы женские Макси Стандарт                        Горох фон серый</v>
      </c>
      <c r="B89" s="277"/>
      <c r="C89" s="23">
        <f>наличие!H122</f>
        <v>213</v>
      </c>
      <c r="D89" s="23">
        <f>наличие!G122</f>
        <v>46</v>
      </c>
      <c r="E89" s="23">
        <f>наличие!G123</f>
        <v>48</v>
      </c>
      <c r="F89" s="23">
        <f>наличие!G124</f>
        <v>50</v>
      </c>
      <c r="G89" s="23">
        <f>наличие!G125</f>
        <v>52</v>
      </c>
      <c r="H89" s="23">
        <f>наличие!G126</f>
        <v>54</v>
      </c>
      <c r="I89" s="23">
        <f>наличие!G127</f>
        <v>56</v>
      </c>
      <c r="J89" s="78" t="str">
        <f>наличие!F128</f>
        <v>Итого</v>
      </c>
      <c r="K89" s="25"/>
    </row>
    <row r="90" spans="1:11" s="5" customFormat="1" ht="13.5" customHeight="1" x14ac:dyDescent="0.3">
      <c r="A90" s="273" t="s">
        <v>9</v>
      </c>
      <c r="B90" s="274"/>
      <c r="C90" s="274"/>
      <c r="D90" s="23">
        <f>наличие!I122</f>
        <v>0</v>
      </c>
      <c r="E90" s="23">
        <f>наличие!I123</f>
        <v>0</v>
      </c>
      <c r="F90" s="23">
        <f>наличие!I124</f>
        <v>0</v>
      </c>
      <c r="G90" s="23">
        <f>наличие!I125</f>
        <v>0</v>
      </c>
      <c r="H90" s="23">
        <f>наличие!I126</f>
        <v>0</v>
      </c>
      <c r="I90" s="23">
        <f>наличие!I127</f>
        <v>0</v>
      </c>
      <c r="J90" s="78">
        <f>наличие!I128</f>
        <v>0</v>
      </c>
      <c r="K90" s="25"/>
    </row>
    <row r="91" spans="1:11" s="5" customFormat="1" ht="13.5" customHeight="1" x14ac:dyDescent="0.3">
      <c r="A91" s="273" t="s">
        <v>11</v>
      </c>
      <c r="B91" s="274"/>
      <c r="C91" s="274"/>
      <c r="D91" s="23"/>
      <c r="E91" s="23"/>
      <c r="F91" s="23"/>
      <c r="G91" s="23"/>
      <c r="H91" s="23"/>
      <c r="I91" s="23"/>
      <c r="J91" s="78"/>
      <c r="K91" s="25"/>
    </row>
    <row r="92" spans="1:11" s="5" customFormat="1" ht="13.5" customHeight="1" thickBot="1" x14ac:dyDescent="0.35">
      <c r="A92" s="295" t="s">
        <v>17</v>
      </c>
      <c r="B92" s="296"/>
      <c r="C92" s="296"/>
      <c r="D92" s="271"/>
      <c r="E92" s="271"/>
      <c r="F92" s="271"/>
      <c r="G92" s="271"/>
      <c r="H92" s="271"/>
      <c r="I92" s="271"/>
      <c r="J92" s="272"/>
      <c r="K92" s="152"/>
    </row>
    <row r="93" spans="1:11" s="5" customFormat="1" ht="13.5" customHeight="1" x14ac:dyDescent="0.3">
      <c r="A93" s="291" t="s">
        <v>12</v>
      </c>
      <c r="B93" s="275"/>
      <c r="C93" s="26" t="s">
        <v>14</v>
      </c>
      <c r="D93" s="275" t="s">
        <v>15</v>
      </c>
      <c r="E93" s="275"/>
      <c r="F93" s="275"/>
      <c r="G93" s="275"/>
      <c r="H93" s="275"/>
      <c r="I93" s="275"/>
      <c r="J93" s="292"/>
      <c r="K93" s="152"/>
    </row>
    <row r="94" spans="1:11" s="5" customFormat="1" ht="57" customHeight="1" x14ac:dyDescent="0.3">
      <c r="A94" s="276" t="str">
        <f>наличие!E129</f>
        <v xml:space="preserve">Трусы женские Макси Стандарт                         Цветы фон коралл               </v>
      </c>
      <c r="B94" s="277"/>
      <c r="C94" s="23">
        <f>наличие!H123</f>
        <v>213</v>
      </c>
      <c r="D94" s="23">
        <f>наличие!G129</f>
        <v>46</v>
      </c>
      <c r="E94" s="23">
        <f>наличие!G130</f>
        <v>48</v>
      </c>
      <c r="F94" s="23">
        <f>наличие!G131</f>
        <v>50</v>
      </c>
      <c r="G94" s="23">
        <f>наличие!G132</f>
        <v>52</v>
      </c>
      <c r="H94" s="23">
        <f>наличие!G133</f>
        <v>54</v>
      </c>
      <c r="I94" s="23">
        <f>наличие!G134</f>
        <v>56</v>
      </c>
      <c r="J94" s="78" t="str">
        <f>наличие!F135</f>
        <v>Итого</v>
      </c>
      <c r="K94" s="25"/>
    </row>
    <row r="95" spans="1:11" s="5" customFormat="1" ht="13.5" customHeight="1" x14ac:dyDescent="0.3">
      <c r="A95" s="273" t="s">
        <v>9</v>
      </c>
      <c r="B95" s="274"/>
      <c r="C95" s="274"/>
      <c r="D95" s="23">
        <f>наличие!I129</f>
        <v>0</v>
      </c>
      <c r="E95" s="23">
        <f>наличие!I130</f>
        <v>0</v>
      </c>
      <c r="F95" s="23">
        <f>наличие!I131</f>
        <v>0</v>
      </c>
      <c r="G95" s="23">
        <f>наличие!I132</f>
        <v>0</v>
      </c>
      <c r="H95" s="23">
        <f>наличие!I133</f>
        <v>0</v>
      </c>
      <c r="I95" s="23">
        <f>наличие!I134</f>
        <v>0</v>
      </c>
      <c r="J95" s="78">
        <f>наличие!I135</f>
        <v>0</v>
      </c>
      <c r="K95" s="25"/>
    </row>
    <row r="96" spans="1:11" s="5" customFormat="1" ht="13.5" customHeight="1" x14ac:dyDescent="0.3">
      <c r="A96" s="273" t="s">
        <v>11</v>
      </c>
      <c r="B96" s="274"/>
      <c r="C96" s="274"/>
      <c r="D96" s="23"/>
      <c r="E96" s="23"/>
      <c r="F96" s="23"/>
      <c r="G96" s="23"/>
      <c r="H96" s="23"/>
      <c r="I96" s="23"/>
      <c r="J96" s="78"/>
      <c r="K96" s="25"/>
    </row>
    <row r="97" spans="1:11" s="5" customFormat="1" ht="13.5" customHeight="1" thickBot="1" x14ac:dyDescent="0.35">
      <c r="A97" s="295" t="s">
        <v>17</v>
      </c>
      <c r="B97" s="296"/>
      <c r="C97" s="296"/>
      <c r="D97" s="271"/>
      <c r="E97" s="271"/>
      <c r="F97" s="271"/>
      <c r="G97" s="271"/>
      <c r="H97" s="271"/>
      <c r="I97" s="271"/>
      <c r="J97" s="272"/>
      <c r="K97" s="152"/>
    </row>
    <row r="98" spans="1:11" s="5" customFormat="1" ht="13.5" customHeight="1" x14ac:dyDescent="0.3">
      <c r="A98" s="291" t="s">
        <v>12</v>
      </c>
      <c r="B98" s="275"/>
      <c r="C98" s="26" t="s">
        <v>14</v>
      </c>
      <c r="D98" s="275" t="s">
        <v>15</v>
      </c>
      <c r="E98" s="275"/>
      <c r="F98" s="275"/>
      <c r="G98" s="275"/>
      <c r="H98" s="275"/>
      <c r="I98" s="275"/>
      <c r="J98" s="292"/>
      <c r="K98" s="152"/>
    </row>
    <row r="99" spans="1:11" s="5" customFormat="1" ht="57" customHeight="1" x14ac:dyDescent="0.3">
      <c r="A99" s="276" t="str">
        <f>наличие!E136</f>
        <v>Трусы женские Макси Стандарт                    Зонтики фон белый</v>
      </c>
      <c r="B99" s="277"/>
      <c r="C99" s="23">
        <f>наличие!H130</f>
        <v>213</v>
      </c>
      <c r="D99" s="23">
        <f>наличие!G136</f>
        <v>46</v>
      </c>
      <c r="E99" s="23">
        <f>наличие!G137</f>
        <v>48</v>
      </c>
      <c r="F99" s="23">
        <f>наличие!G138</f>
        <v>50</v>
      </c>
      <c r="G99" s="23">
        <f>наличие!G139</f>
        <v>52</v>
      </c>
      <c r="H99" s="23">
        <f>наличие!G140</f>
        <v>54</v>
      </c>
      <c r="I99" s="23">
        <f>наличие!G141</f>
        <v>56</v>
      </c>
      <c r="J99" s="78" t="str">
        <f>наличие!F142</f>
        <v>Итого</v>
      </c>
      <c r="K99" s="25"/>
    </row>
    <row r="100" spans="1:11" s="5" customFormat="1" ht="13.5" customHeight="1" x14ac:dyDescent="0.3">
      <c r="A100" s="273" t="s">
        <v>9</v>
      </c>
      <c r="B100" s="274"/>
      <c r="C100" s="274"/>
      <c r="D100" s="23">
        <f>наличие!I136</f>
        <v>0</v>
      </c>
      <c r="E100" s="23">
        <f>наличие!I137</f>
        <v>0</v>
      </c>
      <c r="F100" s="23">
        <f>наличие!I138</f>
        <v>0</v>
      </c>
      <c r="G100" s="23">
        <f>наличие!I139</f>
        <v>0</v>
      </c>
      <c r="H100" s="23">
        <f>наличие!I140</f>
        <v>0</v>
      </c>
      <c r="I100" s="23">
        <f>наличие!I141</f>
        <v>0</v>
      </c>
      <c r="J100" s="78">
        <f>наличие!I142</f>
        <v>0</v>
      </c>
      <c r="K100" s="25"/>
    </row>
    <row r="101" spans="1:11" s="5" customFormat="1" ht="13.5" customHeight="1" x14ac:dyDescent="0.3">
      <c r="A101" s="273" t="s">
        <v>11</v>
      </c>
      <c r="B101" s="274"/>
      <c r="C101" s="274"/>
      <c r="D101" s="23"/>
      <c r="E101" s="23"/>
      <c r="F101" s="23"/>
      <c r="G101" s="23"/>
      <c r="H101" s="23"/>
      <c r="I101" s="23"/>
      <c r="J101" s="78"/>
      <c r="K101" s="25"/>
    </row>
    <row r="102" spans="1:11" s="5" customFormat="1" ht="13.5" customHeight="1" thickBot="1" x14ac:dyDescent="0.35">
      <c r="A102" s="295" t="s">
        <v>17</v>
      </c>
      <c r="B102" s="296"/>
      <c r="C102" s="296"/>
      <c r="D102" s="271"/>
      <c r="E102" s="271"/>
      <c r="F102" s="271"/>
      <c r="G102" s="271"/>
      <c r="H102" s="271"/>
      <c r="I102" s="271"/>
      <c r="J102" s="272"/>
      <c r="K102" s="152"/>
    </row>
    <row r="103" spans="1:11" s="5" customFormat="1" ht="13.5" customHeight="1" x14ac:dyDescent="0.3">
      <c r="A103" s="291" t="s">
        <v>12</v>
      </c>
      <c r="B103" s="275"/>
      <c r="C103" s="26" t="s">
        <v>14</v>
      </c>
      <c r="D103" s="275" t="s">
        <v>15</v>
      </c>
      <c r="E103" s="275"/>
      <c r="F103" s="275"/>
      <c r="G103" s="275"/>
      <c r="H103" s="275"/>
      <c r="I103" s="275"/>
      <c r="J103" s="292"/>
      <c r="K103" s="152"/>
    </row>
    <row r="104" spans="1:11" s="5" customFormat="1" ht="57" customHeight="1" x14ac:dyDescent="0.3">
      <c r="A104" s="276" t="str">
        <f>наличие!E143</f>
        <v>Трусы женские Макси Стандарт                        Одуванчики фон синий</v>
      </c>
      <c r="B104" s="277"/>
      <c r="C104" s="23">
        <f>наличие!H137</f>
        <v>213</v>
      </c>
      <c r="D104" s="23">
        <f>наличие!G143</f>
        <v>46</v>
      </c>
      <c r="E104" s="23">
        <f>наличие!G144</f>
        <v>48</v>
      </c>
      <c r="F104" s="23">
        <f>наличие!G145</f>
        <v>50</v>
      </c>
      <c r="G104" s="23">
        <f>наличие!G146</f>
        <v>52</v>
      </c>
      <c r="H104" s="23">
        <f>наличие!G147</f>
        <v>54</v>
      </c>
      <c r="I104" s="23">
        <f>наличие!G148</f>
        <v>56</v>
      </c>
      <c r="J104" s="78" t="str">
        <f>наличие!F149</f>
        <v>Итого</v>
      </c>
      <c r="K104" s="25"/>
    </row>
    <row r="105" spans="1:11" s="5" customFormat="1" ht="13.5" customHeight="1" x14ac:dyDescent="0.3">
      <c r="A105" s="273" t="s">
        <v>9</v>
      </c>
      <c r="B105" s="274"/>
      <c r="C105" s="274"/>
      <c r="D105" s="23">
        <f>наличие!I143</f>
        <v>0</v>
      </c>
      <c r="E105" s="23">
        <f>наличие!I144</f>
        <v>0</v>
      </c>
      <c r="F105" s="23">
        <f>наличие!I145</f>
        <v>0</v>
      </c>
      <c r="G105" s="23">
        <f>наличие!I146</f>
        <v>0</v>
      </c>
      <c r="H105" s="23">
        <f>наличие!I147</f>
        <v>0</v>
      </c>
      <c r="I105" s="23">
        <f>наличие!I148</f>
        <v>0</v>
      </c>
      <c r="J105" s="78">
        <f>наличие!I149</f>
        <v>0</v>
      </c>
      <c r="K105" s="25"/>
    </row>
    <row r="106" spans="1:11" s="5" customFormat="1" ht="13.5" customHeight="1" x14ac:dyDescent="0.3">
      <c r="A106" s="273" t="s">
        <v>11</v>
      </c>
      <c r="B106" s="274"/>
      <c r="C106" s="274"/>
      <c r="D106" s="23"/>
      <c r="E106" s="23"/>
      <c r="F106" s="23"/>
      <c r="G106" s="23"/>
      <c r="H106" s="23"/>
      <c r="I106" s="23"/>
      <c r="J106" s="78"/>
      <c r="K106" s="25"/>
    </row>
    <row r="107" spans="1:11" s="5" customFormat="1" ht="13.5" customHeight="1" thickBot="1" x14ac:dyDescent="0.35">
      <c r="A107" s="295" t="s">
        <v>17</v>
      </c>
      <c r="B107" s="296"/>
      <c r="C107" s="296"/>
      <c r="D107" s="271"/>
      <c r="E107" s="271"/>
      <c r="F107" s="271"/>
      <c r="G107" s="271"/>
      <c r="H107" s="271"/>
      <c r="I107" s="271"/>
      <c r="J107" s="272"/>
      <c r="K107" s="152"/>
    </row>
    <row r="108" spans="1:11" ht="19.5" thickBot="1" x14ac:dyDescent="0.3">
      <c r="A108" s="306" t="str">
        <f>наличие!A151</f>
        <v>МАКСИ Милана с эластичной резинкой-сеткой  25мм</v>
      </c>
      <c r="B108" s="306"/>
      <c r="C108" s="306"/>
      <c r="D108" s="306"/>
      <c r="E108" s="306"/>
      <c r="F108" s="306"/>
      <c r="G108" s="306"/>
      <c r="H108" s="306"/>
      <c r="I108" s="306"/>
      <c r="J108" s="306"/>
    </row>
    <row r="109" spans="1:11" s="5" customFormat="1" ht="13.5" customHeight="1" x14ac:dyDescent="0.3">
      <c r="A109" s="291" t="s">
        <v>12</v>
      </c>
      <c r="B109" s="275"/>
      <c r="C109" s="26" t="s">
        <v>14</v>
      </c>
      <c r="D109" s="275" t="s">
        <v>15</v>
      </c>
      <c r="E109" s="275"/>
      <c r="F109" s="275"/>
      <c r="G109" s="275"/>
      <c r="H109" s="275"/>
      <c r="I109" s="275"/>
      <c r="J109" s="292"/>
      <c r="K109" s="152"/>
    </row>
    <row r="110" spans="1:11" s="5" customFormat="1" ht="57" customHeight="1" x14ac:dyDescent="0.3">
      <c r="A110" s="276" t="str">
        <f>наличие!E152</f>
        <v xml:space="preserve">Трусы женские Макси Милана                             Черный                      </v>
      </c>
      <c r="B110" s="277"/>
      <c r="C110" s="23">
        <f>наличие!H152</f>
        <v>220</v>
      </c>
      <c r="D110" s="23">
        <f>наличие!G152</f>
        <v>46</v>
      </c>
      <c r="E110" s="23">
        <f>наличие!G153</f>
        <v>48</v>
      </c>
      <c r="F110" s="23">
        <f>наличие!G154</f>
        <v>50</v>
      </c>
      <c r="G110" s="23">
        <f>наличие!G155</f>
        <v>52</v>
      </c>
      <c r="H110" s="23">
        <f>наличие!G156</f>
        <v>54</v>
      </c>
      <c r="I110" s="23">
        <f>наличие!G157</f>
        <v>56</v>
      </c>
      <c r="J110" s="78" t="str">
        <f>наличие!F158</f>
        <v>Итого</v>
      </c>
      <c r="K110" s="25"/>
    </row>
    <row r="111" spans="1:11" s="5" customFormat="1" ht="13.5" customHeight="1" x14ac:dyDescent="0.3">
      <c r="A111" s="273" t="s">
        <v>9</v>
      </c>
      <c r="B111" s="274"/>
      <c r="C111" s="274"/>
      <c r="D111" s="23">
        <f>наличие!I152</f>
        <v>0</v>
      </c>
      <c r="E111" s="23">
        <f>наличие!I153</f>
        <v>0</v>
      </c>
      <c r="F111" s="23">
        <f>наличие!I154</f>
        <v>0</v>
      </c>
      <c r="G111" s="23">
        <f>наличие!I155</f>
        <v>0</v>
      </c>
      <c r="H111" s="23">
        <f>наличие!I156</f>
        <v>0</v>
      </c>
      <c r="I111" s="23">
        <f>наличие!I157</f>
        <v>0</v>
      </c>
      <c r="J111" s="78">
        <f>наличие!I158</f>
        <v>0</v>
      </c>
      <c r="K111" s="25"/>
    </row>
    <row r="112" spans="1:11" s="5" customFormat="1" ht="13.5" customHeight="1" x14ac:dyDescent="0.3">
      <c r="A112" s="273" t="s">
        <v>11</v>
      </c>
      <c r="B112" s="274"/>
      <c r="C112" s="274"/>
      <c r="D112" s="23"/>
      <c r="E112" s="23"/>
      <c r="F112" s="23"/>
      <c r="G112" s="23"/>
      <c r="H112" s="23"/>
      <c r="I112" s="23"/>
      <c r="J112" s="78"/>
      <c r="K112" s="25"/>
    </row>
    <row r="113" spans="1:11" s="5" customFormat="1" ht="13.5" customHeight="1" thickBot="1" x14ac:dyDescent="0.35">
      <c r="A113" s="295" t="s">
        <v>17</v>
      </c>
      <c r="B113" s="296"/>
      <c r="C113" s="296"/>
      <c r="D113" s="271"/>
      <c r="E113" s="271"/>
      <c r="F113" s="271"/>
      <c r="G113" s="271"/>
      <c r="H113" s="271"/>
      <c r="I113" s="271"/>
      <c r="J113" s="272"/>
      <c r="K113" s="152"/>
    </row>
    <row r="114" spans="1:11" s="5" customFormat="1" ht="13.5" customHeight="1" x14ac:dyDescent="0.3">
      <c r="A114" s="291" t="s">
        <v>12</v>
      </c>
      <c r="B114" s="275"/>
      <c r="C114" s="26" t="s">
        <v>14</v>
      </c>
      <c r="D114" s="275" t="s">
        <v>15</v>
      </c>
      <c r="E114" s="275"/>
      <c r="F114" s="275"/>
      <c r="G114" s="275"/>
      <c r="H114" s="275"/>
      <c r="I114" s="275"/>
      <c r="J114" s="292"/>
      <c r="K114" s="152"/>
    </row>
    <row r="115" spans="1:11" s="5" customFormat="1" ht="57" customHeight="1" x14ac:dyDescent="0.3">
      <c r="A115" s="276" t="str">
        <f>наличие!E159</f>
        <v>Трусы женские Макси Милана                              Кофе с молоком</v>
      </c>
      <c r="B115" s="277"/>
      <c r="C115" s="23">
        <f>наличие!H159</f>
        <v>220</v>
      </c>
      <c r="D115" s="23">
        <f>наличие!G159</f>
        <v>46</v>
      </c>
      <c r="E115" s="23">
        <f>наличие!G160</f>
        <v>48</v>
      </c>
      <c r="F115" s="23">
        <f>наличие!G161</f>
        <v>50</v>
      </c>
      <c r="G115" s="23">
        <f>наличие!G162</f>
        <v>52</v>
      </c>
      <c r="H115" s="23">
        <f>наличие!G163</f>
        <v>54</v>
      </c>
      <c r="I115" s="23">
        <f>наличие!G164</f>
        <v>56</v>
      </c>
      <c r="J115" s="78" t="str">
        <f>наличие!F165</f>
        <v>Итого</v>
      </c>
      <c r="K115" s="25"/>
    </row>
    <row r="116" spans="1:11" s="5" customFormat="1" ht="13.5" customHeight="1" x14ac:dyDescent="0.3">
      <c r="A116" s="273" t="s">
        <v>9</v>
      </c>
      <c r="B116" s="274"/>
      <c r="C116" s="274"/>
      <c r="D116" s="23">
        <f>наличие!I159</f>
        <v>0</v>
      </c>
      <c r="E116" s="23">
        <f>наличие!I160</f>
        <v>0</v>
      </c>
      <c r="F116" s="23">
        <f>наличие!I161</f>
        <v>0</v>
      </c>
      <c r="G116" s="23">
        <f>наличие!I162</f>
        <v>0</v>
      </c>
      <c r="H116" s="23">
        <f>наличие!I163</f>
        <v>0</v>
      </c>
      <c r="I116" s="23">
        <f>наличие!I164</f>
        <v>0</v>
      </c>
      <c r="J116" s="78">
        <f>наличие!I165</f>
        <v>0</v>
      </c>
      <c r="K116" s="25"/>
    </row>
    <row r="117" spans="1:11" s="5" customFormat="1" ht="13.5" customHeight="1" x14ac:dyDescent="0.3">
      <c r="A117" s="273" t="s">
        <v>11</v>
      </c>
      <c r="B117" s="274"/>
      <c r="C117" s="274"/>
      <c r="D117" s="23"/>
      <c r="E117" s="23"/>
      <c r="F117" s="23"/>
      <c r="G117" s="23"/>
      <c r="H117" s="23"/>
      <c r="I117" s="23"/>
      <c r="J117" s="78"/>
      <c r="K117" s="25"/>
    </row>
    <row r="118" spans="1:11" s="5" customFormat="1" ht="13.5" customHeight="1" thickBot="1" x14ac:dyDescent="0.35">
      <c r="A118" s="295" t="s">
        <v>17</v>
      </c>
      <c r="B118" s="296"/>
      <c r="C118" s="296"/>
      <c r="D118" s="271"/>
      <c r="E118" s="271"/>
      <c r="F118" s="271"/>
      <c r="G118" s="271"/>
      <c r="H118" s="271"/>
      <c r="I118" s="271"/>
      <c r="J118" s="272"/>
      <c r="K118" s="152"/>
    </row>
    <row r="119" spans="1:11" ht="21" customHeight="1" thickBot="1" x14ac:dyDescent="0.3">
      <c r="A119" s="300" t="s">
        <v>99</v>
      </c>
      <c r="B119" s="300"/>
      <c r="C119" s="300"/>
      <c r="D119" s="300"/>
      <c r="E119" s="300"/>
      <c r="F119" s="300"/>
      <c r="G119" s="300"/>
      <c r="H119" s="300"/>
      <c r="I119" s="300"/>
      <c r="J119" s="300"/>
      <c r="K119" s="147"/>
    </row>
    <row r="120" spans="1:11" s="5" customFormat="1" ht="13.5" customHeight="1" x14ac:dyDescent="0.3">
      <c r="A120" s="291" t="s">
        <v>12</v>
      </c>
      <c r="B120" s="275"/>
      <c r="C120" s="26" t="s">
        <v>14</v>
      </c>
      <c r="D120" s="275" t="s">
        <v>15</v>
      </c>
      <c r="E120" s="275"/>
      <c r="F120" s="275"/>
      <c r="G120" s="275"/>
      <c r="H120" s="275"/>
      <c r="I120" s="275"/>
      <c r="J120" s="292"/>
      <c r="K120" s="152"/>
    </row>
    <row r="121" spans="1:11" s="5" customFormat="1" ht="52.5" customHeight="1" x14ac:dyDescent="0.3">
      <c r="A121" s="276" t="str">
        <f>наличие!E168</f>
        <v>Трусы женские Макси "Елена"
белый                                        с кружевом 35мм</v>
      </c>
      <c r="B121" s="277"/>
      <c r="C121" s="23">
        <f>наличие!H168</f>
        <v>208</v>
      </c>
      <c r="D121" s="23">
        <f>наличие!G168</f>
        <v>46</v>
      </c>
      <c r="E121" s="23">
        <f>наличие!G169</f>
        <v>48</v>
      </c>
      <c r="F121" s="23">
        <f>наличие!G170</f>
        <v>50</v>
      </c>
      <c r="G121" s="23">
        <f>наличие!G171</f>
        <v>52</v>
      </c>
      <c r="H121" s="23">
        <f>наличие!G172</f>
        <v>54</v>
      </c>
      <c r="I121" s="23">
        <f>наличие!G173</f>
        <v>56</v>
      </c>
      <c r="J121" s="78" t="str">
        <f>наличие!F174</f>
        <v>Итого</v>
      </c>
      <c r="K121" s="25"/>
    </row>
    <row r="122" spans="1:11" s="5" customFormat="1" ht="13.5" customHeight="1" x14ac:dyDescent="0.3">
      <c r="A122" s="273" t="s">
        <v>9</v>
      </c>
      <c r="B122" s="274"/>
      <c r="C122" s="274"/>
      <c r="D122" s="23">
        <f>наличие!I168</f>
        <v>0</v>
      </c>
      <c r="E122" s="23">
        <f>наличие!I169</f>
        <v>0</v>
      </c>
      <c r="F122" s="23">
        <f>наличие!I170</f>
        <v>0</v>
      </c>
      <c r="G122" s="23">
        <f>наличие!I171</f>
        <v>0</v>
      </c>
      <c r="H122" s="23">
        <f>наличие!I172</f>
        <v>0</v>
      </c>
      <c r="I122" s="23">
        <f>наличие!I173</f>
        <v>0</v>
      </c>
      <c r="J122" s="78">
        <f>наличие!I174</f>
        <v>0</v>
      </c>
      <c r="K122" s="25"/>
    </row>
    <row r="123" spans="1:11" s="5" customFormat="1" ht="13.5" customHeight="1" x14ac:dyDescent="0.3">
      <c r="A123" s="273" t="s">
        <v>11</v>
      </c>
      <c r="B123" s="274"/>
      <c r="C123" s="274"/>
      <c r="D123" s="23"/>
      <c r="E123" s="23"/>
      <c r="F123" s="23"/>
      <c r="G123" s="23"/>
      <c r="H123" s="23"/>
      <c r="I123" s="23"/>
      <c r="J123" s="78"/>
      <c r="K123" s="25"/>
    </row>
    <row r="124" spans="1:11" s="5" customFormat="1" ht="13.5" customHeight="1" thickBot="1" x14ac:dyDescent="0.35">
      <c r="A124" s="295" t="s">
        <v>17</v>
      </c>
      <c r="B124" s="296"/>
      <c r="C124" s="296"/>
      <c r="D124" s="271"/>
      <c r="E124" s="271"/>
      <c r="F124" s="271"/>
      <c r="G124" s="271"/>
      <c r="H124" s="271"/>
      <c r="I124" s="271"/>
      <c r="J124" s="272"/>
      <c r="K124" s="152"/>
    </row>
    <row r="125" spans="1:11" s="5" customFormat="1" ht="13.5" customHeight="1" x14ac:dyDescent="0.3">
      <c r="A125" s="291" t="s">
        <v>12</v>
      </c>
      <c r="B125" s="275"/>
      <c r="C125" s="26" t="s">
        <v>14</v>
      </c>
      <c r="D125" s="275" t="s">
        <v>15</v>
      </c>
      <c r="E125" s="275"/>
      <c r="F125" s="275"/>
      <c r="G125" s="275"/>
      <c r="H125" s="275"/>
      <c r="I125" s="275"/>
      <c r="J125" s="292"/>
      <c r="K125" s="152"/>
    </row>
    <row r="126" spans="1:11" s="5" customFormat="1" ht="52.5" customHeight="1" x14ac:dyDescent="0.3">
      <c r="A126" s="276" t="str">
        <f>наличие!E175</f>
        <v>Трусы женские Макси "Елена"                                        с кружевом 35мм   черный</v>
      </c>
      <c r="B126" s="277"/>
      <c r="C126" s="23">
        <f>наличие!H175</f>
        <v>208</v>
      </c>
      <c r="D126" s="23">
        <f>наличие!G175</f>
        <v>46</v>
      </c>
      <c r="E126" s="23">
        <f>наличие!G176</f>
        <v>48</v>
      </c>
      <c r="F126" s="23">
        <f>наличие!G177</f>
        <v>50</v>
      </c>
      <c r="G126" s="23">
        <f>наличие!G178</f>
        <v>52</v>
      </c>
      <c r="H126" s="23">
        <f>наличие!G179</f>
        <v>54</v>
      </c>
      <c r="I126" s="23">
        <f>наличие!G180</f>
        <v>56</v>
      </c>
      <c r="J126" s="78" t="str">
        <f>наличие!F181</f>
        <v>Итого</v>
      </c>
      <c r="K126" s="25"/>
    </row>
    <row r="127" spans="1:11" s="5" customFormat="1" ht="13.5" customHeight="1" x14ac:dyDescent="0.3">
      <c r="A127" s="273" t="s">
        <v>9</v>
      </c>
      <c r="B127" s="274"/>
      <c r="C127" s="274"/>
      <c r="D127" s="23">
        <f>наличие!I175</f>
        <v>0</v>
      </c>
      <c r="E127" s="23">
        <f>наличие!I176</f>
        <v>0</v>
      </c>
      <c r="F127" s="23">
        <f>наличие!I177</f>
        <v>0</v>
      </c>
      <c r="G127" s="23">
        <f>наличие!I178</f>
        <v>0</v>
      </c>
      <c r="H127" s="23">
        <f>наличие!I179</f>
        <v>0</v>
      </c>
      <c r="I127" s="23">
        <f>наличие!I180</f>
        <v>0</v>
      </c>
      <c r="J127" s="78">
        <f>наличие!I181</f>
        <v>0</v>
      </c>
      <c r="K127" s="25"/>
    </row>
    <row r="128" spans="1:11" s="5" customFormat="1" ht="13.5" customHeight="1" x14ac:dyDescent="0.3">
      <c r="A128" s="273" t="s">
        <v>11</v>
      </c>
      <c r="B128" s="274"/>
      <c r="C128" s="274"/>
      <c r="D128" s="23"/>
      <c r="E128" s="23"/>
      <c r="F128" s="23"/>
      <c r="G128" s="23"/>
      <c r="H128" s="23"/>
      <c r="I128" s="23"/>
      <c r="J128" s="78"/>
      <c r="K128" s="25"/>
    </row>
    <row r="129" spans="1:11" s="5" customFormat="1" ht="13.5" customHeight="1" thickBot="1" x14ac:dyDescent="0.35">
      <c r="A129" s="295" t="s">
        <v>17</v>
      </c>
      <c r="B129" s="296"/>
      <c r="C129" s="296"/>
      <c r="D129" s="271"/>
      <c r="E129" s="271"/>
      <c r="F129" s="271"/>
      <c r="G129" s="271"/>
      <c r="H129" s="271"/>
      <c r="I129" s="271"/>
      <c r="J129" s="272"/>
      <c r="K129" s="152"/>
    </row>
    <row r="130" spans="1:11" s="5" customFormat="1" ht="13.5" customHeight="1" x14ac:dyDescent="0.3">
      <c r="A130" s="291" t="s">
        <v>12</v>
      </c>
      <c r="B130" s="275"/>
      <c r="C130" s="26" t="s">
        <v>14</v>
      </c>
      <c r="D130" s="275" t="s">
        <v>15</v>
      </c>
      <c r="E130" s="275"/>
      <c r="F130" s="275"/>
      <c r="G130" s="275"/>
      <c r="H130" s="275"/>
      <c r="I130" s="275"/>
      <c r="J130" s="292"/>
      <c r="K130" s="152"/>
    </row>
    <row r="131" spans="1:11" s="5" customFormat="1" ht="52.5" customHeight="1" x14ac:dyDescent="0.3">
      <c r="A131" s="276" t="str">
        <f>наличие!E182</f>
        <v>Трусы женские Макси "Елена"                                     с кружевом 35мм бежевый</v>
      </c>
      <c r="B131" s="277"/>
      <c r="C131" s="23">
        <f>наличие!H182</f>
        <v>208</v>
      </c>
      <c r="D131" s="23">
        <f>наличие!G182</f>
        <v>46</v>
      </c>
      <c r="E131" s="23">
        <f>наличие!G183</f>
        <v>48</v>
      </c>
      <c r="F131" s="23">
        <f>наличие!G184</f>
        <v>50</v>
      </c>
      <c r="G131" s="23">
        <f>наличие!G185</f>
        <v>52</v>
      </c>
      <c r="H131" s="23">
        <f>наличие!G186</f>
        <v>54</v>
      </c>
      <c r="I131" s="23">
        <f>наличие!G187</f>
        <v>56</v>
      </c>
      <c r="J131" s="78" t="str">
        <f>наличие!F188</f>
        <v>Итого</v>
      </c>
      <c r="K131" s="25"/>
    </row>
    <row r="132" spans="1:11" s="5" customFormat="1" ht="13.5" customHeight="1" x14ac:dyDescent="0.3">
      <c r="A132" s="273" t="s">
        <v>9</v>
      </c>
      <c r="B132" s="274"/>
      <c r="C132" s="274"/>
      <c r="D132" s="23">
        <f>наличие!I182</f>
        <v>0</v>
      </c>
      <c r="E132" s="23">
        <f>наличие!I183</f>
        <v>0</v>
      </c>
      <c r="F132" s="23">
        <f>наличие!I184</f>
        <v>0</v>
      </c>
      <c r="G132" s="23">
        <f>наличие!I185</f>
        <v>0</v>
      </c>
      <c r="H132" s="23">
        <f>наличие!I186</f>
        <v>0</v>
      </c>
      <c r="I132" s="23">
        <f>наличие!I187</f>
        <v>0</v>
      </c>
      <c r="J132" s="78">
        <f>наличие!I188</f>
        <v>0</v>
      </c>
      <c r="K132" s="25"/>
    </row>
    <row r="133" spans="1:11" s="5" customFormat="1" ht="13.5" customHeight="1" x14ac:dyDescent="0.3">
      <c r="A133" s="273" t="s">
        <v>11</v>
      </c>
      <c r="B133" s="274"/>
      <c r="C133" s="274"/>
      <c r="D133" s="23"/>
      <c r="E133" s="23"/>
      <c r="F133" s="23"/>
      <c r="G133" s="23"/>
      <c r="H133" s="23"/>
      <c r="I133" s="23"/>
      <c r="J133" s="78"/>
      <c r="K133" s="25"/>
    </row>
    <row r="134" spans="1:11" s="5" customFormat="1" ht="13.5" customHeight="1" thickBot="1" x14ac:dyDescent="0.35">
      <c r="A134" s="295" t="s">
        <v>17</v>
      </c>
      <c r="B134" s="296"/>
      <c r="C134" s="296"/>
      <c r="D134" s="271"/>
      <c r="E134" s="271"/>
      <c r="F134" s="271"/>
      <c r="G134" s="271"/>
      <c r="H134" s="271"/>
      <c r="I134" s="271"/>
      <c r="J134" s="272"/>
      <c r="K134" s="152"/>
    </row>
    <row r="135" spans="1:11" s="5" customFormat="1" ht="13.5" customHeight="1" x14ac:dyDescent="0.3">
      <c r="A135" s="291" t="s">
        <v>12</v>
      </c>
      <c r="B135" s="275"/>
      <c r="C135" s="26" t="s">
        <v>14</v>
      </c>
      <c r="D135" s="275" t="s">
        <v>15</v>
      </c>
      <c r="E135" s="275"/>
      <c r="F135" s="275"/>
      <c r="G135" s="275"/>
      <c r="H135" s="275"/>
      <c r="I135" s="275"/>
      <c r="J135" s="292"/>
      <c r="K135" s="152"/>
    </row>
    <row r="136" spans="1:11" s="5" customFormat="1" ht="52.5" customHeight="1" x14ac:dyDescent="0.3">
      <c r="A136" s="276" t="str">
        <f>наличие!E189</f>
        <v>Трусы женские Макси "Елена"                                        с кружевом 35мм   индиго</v>
      </c>
      <c r="B136" s="277"/>
      <c r="C136" s="23">
        <f>наличие!H189</f>
        <v>208</v>
      </c>
      <c r="D136" s="23">
        <f>наличие!G189</f>
        <v>46</v>
      </c>
      <c r="E136" s="23">
        <f>наличие!G190</f>
        <v>48</v>
      </c>
      <c r="F136" s="23">
        <f>наличие!G191</f>
        <v>50</v>
      </c>
      <c r="G136" s="23">
        <f>наличие!G192</f>
        <v>52</v>
      </c>
      <c r="H136" s="23">
        <f>наличие!G193</f>
        <v>54</v>
      </c>
      <c r="I136" s="23">
        <f>наличие!G194</f>
        <v>56</v>
      </c>
      <c r="J136" s="78" t="str">
        <f>наличие!F195</f>
        <v>Итого</v>
      </c>
      <c r="K136" s="25"/>
    </row>
    <row r="137" spans="1:11" s="5" customFormat="1" ht="13.5" customHeight="1" x14ac:dyDescent="0.3">
      <c r="A137" s="273" t="s">
        <v>9</v>
      </c>
      <c r="B137" s="274"/>
      <c r="C137" s="274"/>
      <c r="D137" s="23">
        <f>наличие!I189</f>
        <v>0</v>
      </c>
      <c r="E137" s="23">
        <f>наличие!I190</f>
        <v>0</v>
      </c>
      <c r="F137" s="23">
        <f>наличие!I191</f>
        <v>0</v>
      </c>
      <c r="G137" s="23">
        <f>наличие!I192</f>
        <v>0</v>
      </c>
      <c r="H137" s="23">
        <f>наличие!I193</f>
        <v>0</v>
      </c>
      <c r="I137" s="23">
        <f>наличие!I194</f>
        <v>0</v>
      </c>
      <c r="J137" s="78">
        <f>наличие!I195</f>
        <v>0</v>
      </c>
      <c r="K137" s="25"/>
    </row>
    <row r="138" spans="1:11" s="5" customFormat="1" ht="12.75" customHeight="1" x14ac:dyDescent="0.3">
      <c r="A138" s="273" t="s">
        <v>11</v>
      </c>
      <c r="B138" s="274"/>
      <c r="C138" s="274"/>
      <c r="D138" s="23"/>
      <c r="E138" s="23"/>
      <c r="F138" s="23"/>
      <c r="G138" s="23"/>
      <c r="H138" s="23"/>
      <c r="I138" s="23"/>
      <c r="J138" s="78"/>
      <c r="K138" s="25"/>
    </row>
    <row r="139" spans="1:11" s="5" customFormat="1" ht="13.5" customHeight="1" x14ac:dyDescent="0.3">
      <c r="A139" s="307" t="s">
        <v>17</v>
      </c>
      <c r="B139" s="308"/>
      <c r="C139" s="308"/>
      <c r="D139" s="289"/>
      <c r="E139" s="289"/>
      <c r="F139" s="289"/>
      <c r="G139" s="289"/>
      <c r="H139" s="289"/>
      <c r="I139" s="289"/>
      <c r="J139" s="290"/>
      <c r="K139" s="152"/>
    </row>
    <row r="140" spans="1:11" ht="21" customHeight="1" thickBot="1" x14ac:dyDescent="0.3">
      <c r="A140" s="323" t="s">
        <v>98</v>
      </c>
      <c r="B140" s="323"/>
      <c r="C140" s="323"/>
      <c r="D140" s="323"/>
      <c r="E140" s="323"/>
      <c r="F140" s="323"/>
      <c r="G140" s="323"/>
      <c r="H140" s="323"/>
      <c r="I140" s="323"/>
      <c r="J140" s="323"/>
      <c r="K140" s="147"/>
    </row>
    <row r="141" spans="1:11" s="5" customFormat="1" ht="13.5" customHeight="1" thickBot="1" x14ac:dyDescent="0.35">
      <c r="A141" s="314" t="s">
        <v>12</v>
      </c>
      <c r="B141" s="326"/>
      <c r="C141" s="86" t="s">
        <v>14</v>
      </c>
      <c r="D141" s="314" t="s">
        <v>15</v>
      </c>
      <c r="E141" s="315"/>
      <c r="F141" s="315"/>
      <c r="G141" s="315"/>
      <c r="H141" s="315"/>
      <c r="I141" s="315"/>
      <c r="J141" s="316"/>
      <c r="K141" s="152"/>
    </row>
    <row r="142" spans="1:11" s="5" customFormat="1" ht="52.5" customHeight="1" x14ac:dyDescent="0.3">
      <c r="A142" s="324" t="str">
        <f>наличие!E198</f>
        <v>Трусы женские Макси "Линда"
белый</v>
      </c>
      <c r="B142" s="325"/>
      <c r="C142" s="26">
        <f>наличие!H198</f>
        <v>280</v>
      </c>
      <c r="D142" s="26">
        <f>наличие!G198</f>
        <v>46</v>
      </c>
      <c r="E142" s="26">
        <f>наличие!G199</f>
        <v>48</v>
      </c>
      <c r="F142" s="26">
        <f>наличие!G200</f>
        <v>50</v>
      </c>
      <c r="G142" s="26">
        <f>наличие!G201</f>
        <v>52</v>
      </c>
      <c r="H142" s="26">
        <f>наличие!G202</f>
        <v>54</v>
      </c>
      <c r="I142" s="26">
        <f>наличие!G203</f>
        <v>56</v>
      </c>
      <c r="J142" s="87" t="str">
        <f>наличие!F204</f>
        <v>Итого</v>
      </c>
      <c r="K142" s="25"/>
    </row>
    <row r="143" spans="1:11" s="5" customFormat="1" ht="13.5" customHeight="1" x14ac:dyDescent="0.3">
      <c r="A143" s="280" t="s">
        <v>9</v>
      </c>
      <c r="B143" s="281"/>
      <c r="C143" s="282"/>
      <c r="D143" s="23">
        <f>наличие!I198</f>
        <v>0</v>
      </c>
      <c r="E143" s="23">
        <f>наличие!I199</f>
        <v>0</v>
      </c>
      <c r="F143" s="23">
        <f>наличие!I200</f>
        <v>0</v>
      </c>
      <c r="G143" s="23">
        <f>наличие!I201</f>
        <v>0</v>
      </c>
      <c r="H143" s="23">
        <f>наличие!I202</f>
        <v>0</v>
      </c>
      <c r="I143" s="23">
        <f>наличие!I203</f>
        <v>0</v>
      </c>
      <c r="J143" s="78">
        <f>наличие!I204</f>
        <v>0</v>
      </c>
      <c r="K143" s="25"/>
    </row>
    <row r="144" spans="1:11" s="5" customFormat="1" ht="13.5" customHeight="1" x14ac:dyDescent="0.3">
      <c r="A144" s="280" t="s">
        <v>11</v>
      </c>
      <c r="B144" s="281"/>
      <c r="C144" s="282"/>
      <c r="D144" s="23"/>
      <c r="E144" s="23"/>
      <c r="F144" s="23"/>
      <c r="G144" s="23"/>
      <c r="H144" s="23"/>
      <c r="I144" s="23"/>
      <c r="J144" s="78"/>
      <c r="K144" s="25"/>
    </row>
    <row r="145" spans="1:11" s="5" customFormat="1" ht="13.5" customHeight="1" thickBot="1" x14ac:dyDescent="0.35">
      <c r="A145" s="283" t="s">
        <v>17</v>
      </c>
      <c r="B145" s="284"/>
      <c r="C145" s="285"/>
      <c r="D145" s="286"/>
      <c r="E145" s="287"/>
      <c r="F145" s="287"/>
      <c r="G145" s="287"/>
      <c r="H145" s="287"/>
      <c r="I145" s="287"/>
      <c r="J145" s="288"/>
      <c r="K145" s="152"/>
    </row>
    <row r="146" spans="1:11" s="5" customFormat="1" ht="13.5" customHeight="1" thickBot="1" x14ac:dyDescent="0.35">
      <c r="A146" s="314" t="s">
        <v>12</v>
      </c>
      <c r="B146" s="326"/>
      <c r="C146" s="86" t="s">
        <v>14</v>
      </c>
      <c r="D146" s="314" t="s">
        <v>15</v>
      </c>
      <c r="E146" s="315"/>
      <c r="F146" s="315"/>
      <c r="G146" s="315"/>
      <c r="H146" s="315"/>
      <c r="I146" s="315"/>
      <c r="J146" s="316"/>
      <c r="K146" s="152"/>
    </row>
    <row r="147" spans="1:11" s="5" customFormat="1" ht="52.5" customHeight="1" x14ac:dyDescent="0.3">
      <c r="A147" s="324" t="str">
        <f>наличие!E205</f>
        <v>Трусы женские Макси "Линда"
черный</v>
      </c>
      <c r="B147" s="325"/>
      <c r="C147" s="26">
        <f>наличие!H203</f>
        <v>280</v>
      </c>
      <c r="D147" s="26">
        <f>наличие!G205</f>
        <v>46</v>
      </c>
      <c r="E147" s="26" t="str">
        <f>наличие!G206</f>
        <v>нет</v>
      </c>
      <c r="F147" s="26">
        <f>наличие!G207</f>
        <v>50</v>
      </c>
      <c r="G147" s="26">
        <f>наличие!G208</f>
        <v>52</v>
      </c>
      <c r="H147" s="26" t="str">
        <f>наличие!G209</f>
        <v>нет</v>
      </c>
      <c r="I147" s="26">
        <f>наличие!G210</f>
        <v>56</v>
      </c>
      <c r="J147" s="87" t="str">
        <f>наличие!F211</f>
        <v>Итого</v>
      </c>
      <c r="K147" s="25"/>
    </row>
    <row r="148" spans="1:11" s="5" customFormat="1" ht="13.5" customHeight="1" x14ac:dyDescent="0.3">
      <c r="A148" s="280" t="s">
        <v>9</v>
      </c>
      <c r="B148" s="281"/>
      <c r="C148" s="282"/>
      <c r="D148" s="23">
        <f>наличие!I205</f>
        <v>0</v>
      </c>
      <c r="E148" s="23">
        <f>наличие!I206</f>
        <v>0</v>
      </c>
      <c r="F148" s="23">
        <f>наличие!I207</f>
        <v>0</v>
      </c>
      <c r="G148" s="23">
        <f>наличие!I208</f>
        <v>0</v>
      </c>
      <c r="H148" s="23">
        <f>наличие!I209</f>
        <v>0</v>
      </c>
      <c r="I148" s="23">
        <f>наличие!I210</f>
        <v>0</v>
      </c>
      <c r="J148" s="78">
        <f>наличие!I211</f>
        <v>0</v>
      </c>
      <c r="K148" s="25"/>
    </row>
    <row r="149" spans="1:11" s="5" customFormat="1" ht="13.5" customHeight="1" x14ac:dyDescent="0.3">
      <c r="A149" s="280" t="s">
        <v>11</v>
      </c>
      <c r="B149" s="281"/>
      <c r="C149" s="282"/>
      <c r="D149" s="23"/>
      <c r="E149" s="23"/>
      <c r="F149" s="23"/>
      <c r="G149" s="23"/>
      <c r="H149" s="23"/>
      <c r="I149" s="23"/>
      <c r="J149" s="78"/>
      <c r="K149" s="25"/>
    </row>
    <row r="150" spans="1:11" s="5" customFormat="1" ht="13.5" customHeight="1" thickBot="1" x14ac:dyDescent="0.35">
      <c r="A150" s="327" t="s">
        <v>17</v>
      </c>
      <c r="B150" s="328"/>
      <c r="C150" s="329"/>
      <c r="D150" s="330"/>
      <c r="E150" s="331"/>
      <c r="F150" s="331"/>
      <c r="G150" s="331"/>
      <c r="H150" s="331"/>
      <c r="I150" s="331"/>
      <c r="J150" s="332"/>
      <c r="K150" s="152"/>
    </row>
    <row r="151" spans="1:11" s="5" customFormat="1" ht="13.5" customHeight="1" x14ac:dyDescent="0.3">
      <c r="A151" s="291" t="s">
        <v>12</v>
      </c>
      <c r="B151" s="275"/>
      <c r="C151" s="26" t="s">
        <v>14</v>
      </c>
      <c r="D151" s="275" t="s">
        <v>15</v>
      </c>
      <c r="E151" s="275"/>
      <c r="F151" s="275"/>
      <c r="G151" s="275"/>
      <c r="H151" s="275"/>
      <c r="I151" s="275"/>
      <c r="J151" s="292"/>
      <c r="K151" s="152"/>
    </row>
    <row r="152" spans="1:11" s="5" customFormat="1" ht="52.5" customHeight="1" x14ac:dyDescent="0.3">
      <c r="A152" s="276" t="str">
        <f>наличие!E212</f>
        <v>Трусы женские Макси "Линда"
бежевый</v>
      </c>
      <c r="B152" s="277"/>
      <c r="C152" s="23">
        <f>наличие!H208</f>
        <v>280</v>
      </c>
      <c r="D152" s="23">
        <f>наличие!G212</f>
        <v>46</v>
      </c>
      <c r="E152" s="23" t="str">
        <f>наличие!G213</f>
        <v>нет</v>
      </c>
      <c r="F152" s="23" t="str">
        <f>наличие!G214</f>
        <v>нет</v>
      </c>
      <c r="G152" s="23" t="str">
        <f>наличие!G215</f>
        <v>нет</v>
      </c>
      <c r="H152" s="23" t="str">
        <f>наличие!G216</f>
        <v>нет</v>
      </c>
      <c r="I152" s="23">
        <f>наличие!G217</f>
        <v>56</v>
      </c>
      <c r="J152" s="78" t="str">
        <f>наличие!F218</f>
        <v>Итого</v>
      </c>
      <c r="K152" s="25"/>
    </row>
    <row r="153" spans="1:11" s="5" customFormat="1" ht="13.5" customHeight="1" x14ac:dyDescent="0.3">
      <c r="A153" s="273" t="s">
        <v>9</v>
      </c>
      <c r="B153" s="274"/>
      <c r="C153" s="274"/>
      <c r="D153" s="23">
        <f>наличие!I212</f>
        <v>0</v>
      </c>
      <c r="E153" s="23">
        <f>наличие!I213</f>
        <v>0</v>
      </c>
      <c r="F153" s="23">
        <f>наличие!I214</f>
        <v>0</v>
      </c>
      <c r="G153" s="23">
        <f>наличие!I215</f>
        <v>0</v>
      </c>
      <c r="H153" s="23">
        <f>наличие!I216</f>
        <v>0</v>
      </c>
      <c r="I153" s="23">
        <f>наличие!I217</f>
        <v>0</v>
      </c>
      <c r="J153" s="78">
        <f>наличие!I218</f>
        <v>0</v>
      </c>
      <c r="K153" s="25"/>
    </row>
    <row r="154" spans="1:11" s="5" customFormat="1" ht="13.5" customHeight="1" x14ac:dyDescent="0.3">
      <c r="A154" s="273" t="s">
        <v>11</v>
      </c>
      <c r="B154" s="274"/>
      <c r="C154" s="274"/>
      <c r="D154" s="23"/>
      <c r="E154" s="23"/>
      <c r="F154" s="23"/>
      <c r="G154" s="23"/>
      <c r="H154" s="23"/>
      <c r="I154" s="23"/>
      <c r="J154" s="78"/>
      <c r="K154" s="25"/>
    </row>
    <row r="155" spans="1:11" s="5" customFormat="1" ht="13.5" customHeight="1" thickBot="1" x14ac:dyDescent="0.35">
      <c r="A155" s="322" t="s">
        <v>12</v>
      </c>
      <c r="B155" s="271"/>
      <c r="C155" s="82" t="s">
        <v>14</v>
      </c>
      <c r="D155" s="271" t="s">
        <v>15</v>
      </c>
      <c r="E155" s="271"/>
      <c r="F155" s="271"/>
      <c r="G155" s="271"/>
      <c r="H155" s="271"/>
      <c r="I155" s="271"/>
      <c r="J155" s="272"/>
      <c r="K155" s="152"/>
    </row>
    <row r="156" spans="1:11" s="5" customFormat="1" ht="13.5" customHeight="1" x14ac:dyDescent="0.3">
      <c r="A156" s="314" t="s">
        <v>12</v>
      </c>
      <c r="B156" s="326"/>
      <c r="C156" s="86" t="s">
        <v>14</v>
      </c>
      <c r="D156" s="314" t="s">
        <v>15</v>
      </c>
      <c r="E156" s="315"/>
      <c r="F156" s="315"/>
      <c r="G156" s="315"/>
      <c r="H156" s="315"/>
      <c r="I156" s="315"/>
      <c r="J156" s="316"/>
      <c r="K156" s="152"/>
    </row>
    <row r="157" spans="1:11" s="5" customFormat="1" ht="52.5" customHeight="1" x14ac:dyDescent="0.3">
      <c r="A157" s="276" t="str">
        <f>наличие!E219</f>
        <v>Трусы женские Макси "Линда"
бордовый</v>
      </c>
      <c r="B157" s="277"/>
      <c r="C157" s="23">
        <f>наличие!H219</f>
        <v>280</v>
      </c>
      <c r="D157" s="23">
        <f>наличие!G219</f>
        <v>46</v>
      </c>
      <c r="E157" s="23" t="str">
        <f>наличие!G220</f>
        <v>нет</v>
      </c>
      <c r="F157" s="23" t="str">
        <f>наличие!G221</f>
        <v>нет</v>
      </c>
      <c r="G157" s="23">
        <f>наличие!G222</f>
        <v>52</v>
      </c>
      <c r="H157" s="23" t="str">
        <f>наличие!G223</f>
        <v>нет</v>
      </c>
      <c r="I157" s="23" t="str">
        <f>наличие!G224</f>
        <v>нет</v>
      </c>
      <c r="J157" s="78" t="str">
        <f>наличие!F225</f>
        <v>Итого</v>
      </c>
      <c r="K157" s="25"/>
    </row>
    <row r="158" spans="1:11" s="5" customFormat="1" ht="13.5" customHeight="1" x14ac:dyDescent="0.3">
      <c r="A158" s="273" t="s">
        <v>9</v>
      </c>
      <c r="B158" s="274"/>
      <c r="C158" s="274"/>
      <c r="D158" s="23">
        <f>наличие!I219</f>
        <v>0</v>
      </c>
      <c r="E158" s="23">
        <f>наличие!I220</f>
        <v>0</v>
      </c>
      <c r="F158" s="23">
        <f>наличие!I221</f>
        <v>0</v>
      </c>
      <c r="G158" s="23">
        <f>наличие!I222</f>
        <v>0</v>
      </c>
      <c r="H158" s="23">
        <f>наличие!I223</f>
        <v>0</v>
      </c>
      <c r="I158" s="23">
        <f>наличие!I224</f>
        <v>0</v>
      </c>
      <c r="J158" s="78">
        <f>наличие!I225</f>
        <v>0</v>
      </c>
      <c r="K158" s="25"/>
    </row>
    <row r="159" spans="1:11" s="5" customFormat="1" ht="13.5" customHeight="1" x14ac:dyDescent="0.3">
      <c r="A159" s="273" t="s">
        <v>11</v>
      </c>
      <c r="B159" s="274"/>
      <c r="C159" s="274"/>
      <c r="D159" s="23"/>
      <c r="E159" s="23"/>
      <c r="F159" s="23"/>
      <c r="G159" s="23"/>
      <c r="H159" s="23"/>
      <c r="I159" s="23"/>
      <c r="J159" s="78"/>
      <c r="K159" s="25"/>
    </row>
    <row r="160" spans="1:11" s="5" customFormat="1" ht="13.5" customHeight="1" thickBot="1" x14ac:dyDescent="0.35">
      <c r="A160" s="295" t="s">
        <v>17</v>
      </c>
      <c r="B160" s="296"/>
      <c r="C160" s="296"/>
      <c r="D160" s="271"/>
      <c r="E160" s="271"/>
      <c r="F160" s="271"/>
      <c r="G160" s="271"/>
      <c r="H160" s="271"/>
      <c r="I160" s="271"/>
      <c r="J160" s="272"/>
      <c r="K160" s="152"/>
    </row>
    <row r="161" spans="1:11" s="5" customFormat="1" ht="13.5" customHeight="1" x14ac:dyDescent="0.3">
      <c r="A161" s="314" t="s">
        <v>12</v>
      </c>
      <c r="B161" s="326"/>
      <c r="C161" s="86" t="s">
        <v>14</v>
      </c>
      <c r="D161" s="314" t="s">
        <v>15</v>
      </c>
      <c r="E161" s="315"/>
      <c r="F161" s="315"/>
      <c r="G161" s="315"/>
      <c r="H161" s="315"/>
      <c r="I161" s="315"/>
      <c r="J161" s="316"/>
      <c r="K161" s="152"/>
    </row>
    <row r="162" spans="1:11" s="5" customFormat="1" ht="52.5" customHeight="1" x14ac:dyDescent="0.3">
      <c r="A162" s="276" t="str">
        <f>наличие!E226</f>
        <v>Трусы женские Макси "Линда"
кофе с молоком</v>
      </c>
      <c r="B162" s="277"/>
      <c r="C162" s="23">
        <f>наличие!H220</f>
        <v>280</v>
      </c>
      <c r="D162" s="23" t="str">
        <f>наличие!G226</f>
        <v>нет</v>
      </c>
      <c r="E162" s="23" t="str">
        <f>наличие!G227</f>
        <v>нет</v>
      </c>
      <c r="F162" s="23" t="str">
        <f>наличие!G228</f>
        <v>нет</v>
      </c>
      <c r="G162" s="23" t="str">
        <f>наличие!G229</f>
        <v>нет</v>
      </c>
      <c r="H162" s="23" t="str">
        <f>наличие!G230</f>
        <v>нет</v>
      </c>
      <c r="I162" s="23" t="str">
        <f>наличие!G231</f>
        <v>нет</v>
      </c>
      <c r="J162" s="78" t="str">
        <f>наличие!F232</f>
        <v>Итого</v>
      </c>
      <c r="K162" s="25"/>
    </row>
    <row r="163" spans="1:11" s="5" customFormat="1" ht="13.5" customHeight="1" x14ac:dyDescent="0.3">
      <c r="A163" s="273" t="s">
        <v>9</v>
      </c>
      <c r="B163" s="274"/>
      <c r="C163" s="274"/>
      <c r="D163" s="23">
        <f>наличие!I226</f>
        <v>0</v>
      </c>
      <c r="E163" s="23">
        <f>наличие!I227</f>
        <v>0</v>
      </c>
      <c r="F163" s="23">
        <f>наличие!I228</f>
        <v>0</v>
      </c>
      <c r="G163" s="23">
        <f>наличие!I229</f>
        <v>0</v>
      </c>
      <c r="H163" s="23">
        <f>наличие!I230</f>
        <v>0</v>
      </c>
      <c r="I163" s="23">
        <f>наличие!I231</f>
        <v>0</v>
      </c>
      <c r="J163" s="78">
        <f>наличие!I232</f>
        <v>0</v>
      </c>
      <c r="K163" s="25"/>
    </row>
    <row r="164" spans="1:11" s="5" customFormat="1" ht="13.5" customHeight="1" x14ac:dyDescent="0.3">
      <c r="A164" s="273" t="s">
        <v>11</v>
      </c>
      <c r="B164" s="274"/>
      <c r="C164" s="274"/>
      <c r="D164" s="23"/>
      <c r="E164" s="23"/>
      <c r="F164" s="23"/>
      <c r="G164" s="23"/>
      <c r="H164" s="23"/>
      <c r="I164" s="23"/>
      <c r="J164" s="78"/>
      <c r="K164" s="25"/>
    </row>
    <row r="165" spans="1:11" s="5" customFormat="1" ht="13.5" customHeight="1" thickBot="1" x14ac:dyDescent="0.35">
      <c r="A165" s="295" t="s">
        <v>17</v>
      </c>
      <c r="B165" s="296"/>
      <c r="C165" s="296"/>
      <c r="D165" s="271"/>
      <c r="E165" s="271"/>
      <c r="F165" s="271"/>
      <c r="G165" s="271"/>
      <c r="H165" s="271"/>
      <c r="I165" s="271"/>
      <c r="J165" s="272"/>
      <c r="K165" s="152"/>
    </row>
    <row r="166" spans="1:11" ht="21" customHeight="1" thickBot="1" x14ac:dyDescent="0.3">
      <c r="A166" s="300" t="s">
        <v>111</v>
      </c>
      <c r="B166" s="300"/>
      <c r="C166" s="300"/>
      <c r="D166" s="300"/>
      <c r="E166" s="300"/>
      <c r="F166" s="300"/>
      <c r="G166" s="300"/>
      <c r="H166" s="300"/>
      <c r="I166" s="300"/>
      <c r="J166" s="300"/>
      <c r="K166" s="147"/>
    </row>
    <row r="167" spans="1:11" s="5" customFormat="1" ht="13.5" customHeight="1" x14ac:dyDescent="0.3">
      <c r="A167" s="291" t="s">
        <v>12</v>
      </c>
      <c r="B167" s="275"/>
      <c r="C167" s="26" t="s">
        <v>14</v>
      </c>
      <c r="D167" s="275" t="s">
        <v>15</v>
      </c>
      <c r="E167" s="275"/>
      <c r="F167" s="275"/>
      <c r="G167" s="275"/>
      <c r="H167" s="275"/>
      <c r="I167" s="275"/>
      <c r="J167" s="292"/>
      <c r="K167" s="152"/>
    </row>
    <row r="168" spans="1:11" s="5" customFormat="1" ht="52.5" customHeight="1" x14ac:dyDescent="0.3">
      <c r="A168" s="276" t="str">
        <f>наличие!E235</f>
        <v>Трусы женские Макси "Нора"
белый</v>
      </c>
      <c r="B168" s="277"/>
      <c r="C168" s="23">
        <f>наличие!H235</f>
        <v>208</v>
      </c>
      <c r="D168" s="23">
        <f>наличие!G235</f>
        <v>46</v>
      </c>
      <c r="E168" s="23">
        <f>наличие!G236</f>
        <v>48</v>
      </c>
      <c r="F168" s="23">
        <f>наличие!G237</f>
        <v>50</v>
      </c>
      <c r="G168" s="23">
        <f>наличие!G238</f>
        <v>52</v>
      </c>
      <c r="H168" s="23">
        <f>наличие!G239</f>
        <v>54</v>
      </c>
      <c r="I168" s="23">
        <f>наличие!G240</f>
        <v>56</v>
      </c>
      <c r="J168" s="78" t="str">
        <f>наличие!F241</f>
        <v>Итого</v>
      </c>
      <c r="K168" s="25"/>
    </row>
    <row r="169" spans="1:11" s="5" customFormat="1" ht="13.5" customHeight="1" x14ac:dyDescent="0.3">
      <c r="A169" s="273" t="s">
        <v>9</v>
      </c>
      <c r="B169" s="274"/>
      <c r="C169" s="274"/>
      <c r="D169" s="23">
        <f>наличие!I235</f>
        <v>0</v>
      </c>
      <c r="E169" s="23">
        <f>наличие!I236</f>
        <v>0</v>
      </c>
      <c r="F169" s="23">
        <f>наличие!I237</f>
        <v>0</v>
      </c>
      <c r="G169" s="23">
        <f>наличие!I238</f>
        <v>0</v>
      </c>
      <c r="H169" s="23">
        <f>наличие!I239</f>
        <v>0</v>
      </c>
      <c r="I169" s="23">
        <f>наличие!I240</f>
        <v>0</v>
      </c>
      <c r="J169" s="78">
        <f>наличие!I241</f>
        <v>0</v>
      </c>
      <c r="K169" s="25"/>
    </row>
    <row r="170" spans="1:11" s="5" customFormat="1" ht="12.75" customHeight="1" x14ac:dyDescent="0.3">
      <c r="A170" s="273" t="s">
        <v>11</v>
      </c>
      <c r="B170" s="274"/>
      <c r="C170" s="274"/>
      <c r="D170" s="23"/>
      <c r="E170" s="23"/>
      <c r="F170" s="23"/>
      <c r="G170" s="23"/>
      <c r="H170" s="23"/>
      <c r="I170" s="23"/>
      <c r="J170" s="78"/>
      <c r="K170" s="25"/>
    </row>
    <row r="171" spans="1:11" s="5" customFormat="1" ht="13.5" customHeight="1" thickBot="1" x14ac:dyDescent="0.35">
      <c r="A171" s="295" t="s">
        <v>17</v>
      </c>
      <c r="B171" s="296"/>
      <c r="C171" s="296"/>
      <c r="D171" s="271"/>
      <c r="E171" s="271"/>
      <c r="F171" s="271"/>
      <c r="G171" s="271"/>
      <c r="H171" s="271"/>
      <c r="I171" s="271"/>
      <c r="J171" s="272"/>
      <c r="K171" s="152"/>
    </row>
    <row r="172" spans="1:11" s="5" customFormat="1" ht="13.5" customHeight="1" x14ac:dyDescent="0.3">
      <c r="A172" s="313" t="s">
        <v>12</v>
      </c>
      <c r="B172" s="293"/>
      <c r="C172" s="18" t="s">
        <v>14</v>
      </c>
      <c r="D172" s="293" t="s">
        <v>15</v>
      </c>
      <c r="E172" s="293"/>
      <c r="F172" s="293"/>
      <c r="G172" s="293"/>
      <c r="H172" s="293"/>
      <c r="I172" s="293"/>
      <c r="J172" s="294"/>
      <c r="K172" s="152"/>
    </row>
    <row r="173" spans="1:11" s="5" customFormat="1" ht="52.5" customHeight="1" x14ac:dyDescent="0.3">
      <c r="A173" s="276" t="str">
        <f>наличие!E242</f>
        <v>Трусы женские Макси "Нора"
черный</v>
      </c>
      <c r="B173" s="277"/>
      <c r="C173" s="23">
        <f>наличие!H239</f>
        <v>208</v>
      </c>
      <c r="D173" s="23">
        <f>наличие!G242</f>
        <v>46</v>
      </c>
      <c r="E173" s="23" t="str">
        <f>наличие!G243</f>
        <v>нет</v>
      </c>
      <c r="F173" s="23" t="str">
        <f>наличие!G244</f>
        <v>нет</v>
      </c>
      <c r="G173" s="23" t="str">
        <f>наличие!G245</f>
        <v>нет</v>
      </c>
      <c r="H173" s="23">
        <f>наличие!G246</f>
        <v>54</v>
      </c>
      <c r="I173" s="23" t="str">
        <f>наличие!G247</f>
        <v>нет</v>
      </c>
      <c r="J173" s="78" t="str">
        <f>наличие!F248</f>
        <v>Итого</v>
      </c>
      <c r="K173" s="25"/>
    </row>
    <row r="174" spans="1:11" s="5" customFormat="1" ht="13.5" customHeight="1" x14ac:dyDescent="0.3">
      <c r="A174" s="273" t="s">
        <v>9</v>
      </c>
      <c r="B174" s="274"/>
      <c r="C174" s="274"/>
      <c r="D174" s="23">
        <f>наличие!I242</f>
        <v>0</v>
      </c>
      <c r="E174" s="23">
        <f>наличие!I243</f>
        <v>0</v>
      </c>
      <c r="F174" s="23">
        <f>наличие!I244</f>
        <v>0</v>
      </c>
      <c r="G174" s="23">
        <f>наличие!I245</f>
        <v>0</v>
      </c>
      <c r="H174" s="23">
        <f>наличие!I246</f>
        <v>0</v>
      </c>
      <c r="I174" s="23">
        <f>наличие!I247</f>
        <v>0</v>
      </c>
      <c r="J174" s="78">
        <f>наличие!I248</f>
        <v>0</v>
      </c>
      <c r="K174" s="25"/>
    </row>
    <row r="175" spans="1:11" s="5" customFormat="1" ht="12.75" customHeight="1" x14ac:dyDescent="0.3">
      <c r="A175" s="273" t="s">
        <v>11</v>
      </c>
      <c r="B175" s="274"/>
      <c r="C175" s="274"/>
      <c r="D175" s="23"/>
      <c r="E175" s="23"/>
      <c r="F175" s="23"/>
      <c r="G175" s="23"/>
      <c r="H175" s="23"/>
      <c r="I175" s="23"/>
      <c r="J175" s="78"/>
      <c r="K175" s="25"/>
    </row>
    <row r="176" spans="1:11" s="5" customFormat="1" ht="13.5" customHeight="1" thickBot="1" x14ac:dyDescent="0.35">
      <c r="A176" s="307" t="s">
        <v>17</v>
      </c>
      <c r="B176" s="308"/>
      <c r="C176" s="308"/>
      <c r="D176" s="289"/>
      <c r="E176" s="289"/>
      <c r="F176" s="289"/>
      <c r="G176" s="289"/>
      <c r="H176" s="289"/>
      <c r="I176" s="289"/>
      <c r="J176" s="290"/>
      <c r="K176" s="152"/>
    </row>
    <row r="177" spans="1:11" s="5" customFormat="1" ht="13.5" customHeight="1" x14ac:dyDescent="0.3">
      <c r="A177" s="291" t="s">
        <v>12</v>
      </c>
      <c r="B177" s="275"/>
      <c r="C177" s="26" t="s">
        <v>14</v>
      </c>
      <c r="D177" s="275" t="s">
        <v>15</v>
      </c>
      <c r="E177" s="275"/>
      <c r="F177" s="275"/>
      <c r="G177" s="275"/>
      <c r="H177" s="275"/>
      <c r="I177" s="275"/>
      <c r="J177" s="292"/>
      <c r="K177" s="152"/>
    </row>
    <row r="178" spans="1:11" s="5" customFormat="1" ht="52.5" customHeight="1" x14ac:dyDescent="0.3">
      <c r="A178" s="276" t="str">
        <f>наличие!E249</f>
        <v>Трусы женские Макси "Нора"                              бежевый</v>
      </c>
      <c r="B178" s="277"/>
      <c r="C178" s="23">
        <f>наличие!H243</f>
        <v>208</v>
      </c>
      <c r="D178" s="23">
        <f>наличие!G249</f>
        <v>46</v>
      </c>
      <c r="E178" s="23">
        <f>наличие!G250</f>
        <v>48</v>
      </c>
      <c r="F178" s="23">
        <f>наличие!G251</f>
        <v>50</v>
      </c>
      <c r="G178" s="23">
        <f>наличие!G252</f>
        <v>52</v>
      </c>
      <c r="H178" s="23">
        <f>наличие!G253</f>
        <v>54</v>
      </c>
      <c r="I178" s="23">
        <f>наличие!G254</f>
        <v>56</v>
      </c>
      <c r="J178" s="78" t="str">
        <f>наличие!F255</f>
        <v>Итого</v>
      </c>
      <c r="K178" s="25"/>
    </row>
    <row r="179" spans="1:11" s="5" customFormat="1" ht="13.5" customHeight="1" x14ac:dyDescent="0.3">
      <c r="A179" s="273" t="s">
        <v>9</v>
      </c>
      <c r="B179" s="274"/>
      <c r="C179" s="274"/>
      <c r="D179" s="23">
        <f>наличие!I249</f>
        <v>0</v>
      </c>
      <c r="E179" s="23">
        <f>наличие!I250</f>
        <v>0</v>
      </c>
      <c r="F179" s="23">
        <f>наличие!I251</f>
        <v>0</v>
      </c>
      <c r="G179" s="23">
        <f>наличие!I252</f>
        <v>0</v>
      </c>
      <c r="H179" s="23">
        <f>наличие!I253</f>
        <v>0</v>
      </c>
      <c r="I179" s="23">
        <f>наличие!I254</f>
        <v>0</v>
      </c>
      <c r="J179" s="78">
        <f>наличие!I255</f>
        <v>0</v>
      </c>
      <c r="K179" s="25"/>
    </row>
    <row r="180" spans="1:11" s="5" customFormat="1" ht="12.75" customHeight="1" x14ac:dyDescent="0.3">
      <c r="A180" s="273" t="s">
        <v>11</v>
      </c>
      <c r="B180" s="274"/>
      <c r="C180" s="274"/>
      <c r="D180" s="23"/>
      <c r="E180" s="23"/>
      <c r="F180" s="23"/>
      <c r="G180" s="23"/>
      <c r="H180" s="23"/>
      <c r="I180" s="23"/>
      <c r="J180" s="78"/>
      <c r="K180" s="25"/>
    </row>
    <row r="181" spans="1:11" s="5" customFormat="1" ht="13.5" customHeight="1" thickBot="1" x14ac:dyDescent="0.35">
      <c r="A181" s="307" t="s">
        <v>17</v>
      </c>
      <c r="B181" s="308"/>
      <c r="C181" s="308"/>
      <c r="D181" s="289"/>
      <c r="E181" s="289"/>
      <c r="F181" s="289"/>
      <c r="G181" s="289"/>
      <c r="H181" s="289"/>
      <c r="I181" s="289"/>
      <c r="J181" s="290"/>
      <c r="K181" s="152"/>
    </row>
    <row r="182" spans="1:11" s="5" customFormat="1" ht="13.5" customHeight="1" x14ac:dyDescent="0.3">
      <c r="A182" s="291" t="s">
        <v>12</v>
      </c>
      <c r="B182" s="275"/>
      <c r="C182" s="26" t="s">
        <v>14</v>
      </c>
      <c r="D182" s="275" t="s">
        <v>15</v>
      </c>
      <c r="E182" s="275"/>
      <c r="F182" s="275"/>
      <c r="G182" s="275"/>
      <c r="H182" s="275"/>
      <c r="I182" s="275"/>
      <c r="J182" s="292"/>
      <c r="K182" s="152"/>
    </row>
    <row r="183" spans="1:11" s="5" customFormat="1" ht="52.5" customHeight="1" x14ac:dyDescent="0.3">
      <c r="A183" s="276" t="str">
        <f>наличие!E256</f>
        <v>Трусы женские Макси "Нора"
индиго</v>
      </c>
      <c r="B183" s="277"/>
      <c r="C183" s="23">
        <f>наличие!H247</f>
        <v>208</v>
      </c>
      <c r="D183" s="23">
        <f>наличие!G256</f>
        <v>46</v>
      </c>
      <c r="E183" s="23">
        <f>наличие!G257</f>
        <v>48</v>
      </c>
      <c r="F183" s="23">
        <f>наличие!G258</f>
        <v>50</v>
      </c>
      <c r="G183" s="23">
        <f>наличие!G259</f>
        <v>52</v>
      </c>
      <c r="H183" s="23" t="str">
        <f>наличие!G260</f>
        <v>нет</v>
      </c>
      <c r="I183" s="23">
        <f>наличие!G261</f>
        <v>56</v>
      </c>
      <c r="J183" s="78" t="str">
        <f>наличие!F262</f>
        <v>Итого</v>
      </c>
      <c r="K183" s="25"/>
    </row>
    <row r="184" spans="1:11" s="5" customFormat="1" ht="13.5" customHeight="1" x14ac:dyDescent="0.3">
      <c r="A184" s="273" t="s">
        <v>9</v>
      </c>
      <c r="B184" s="274"/>
      <c r="C184" s="274"/>
      <c r="D184" s="23">
        <f>наличие!I256</f>
        <v>0</v>
      </c>
      <c r="E184" s="23">
        <f>наличие!I257</f>
        <v>0</v>
      </c>
      <c r="F184" s="23">
        <f>наличие!I258</f>
        <v>0</v>
      </c>
      <c r="G184" s="23">
        <f>наличие!I259</f>
        <v>0</v>
      </c>
      <c r="H184" s="23">
        <f>наличие!I260</f>
        <v>0</v>
      </c>
      <c r="I184" s="23">
        <f>наличие!I261</f>
        <v>0</v>
      </c>
      <c r="J184" s="78">
        <f>наличие!I262</f>
        <v>0</v>
      </c>
      <c r="K184" s="25"/>
    </row>
    <row r="185" spans="1:11" s="5" customFormat="1" ht="12.75" customHeight="1" x14ac:dyDescent="0.3">
      <c r="A185" s="273" t="s">
        <v>11</v>
      </c>
      <c r="B185" s="274"/>
      <c r="C185" s="274"/>
      <c r="D185" s="23"/>
      <c r="E185" s="23"/>
      <c r="F185" s="23"/>
      <c r="G185" s="23"/>
      <c r="H185" s="23"/>
      <c r="I185" s="23"/>
      <c r="J185" s="78"/>
      <c r="K185" s="25"/>
    </row>
    <row r="186" spans="1:11" s="5" customFormat="1" ht="13.5" customHeight="1" thickBot="1" x14ac:dyDescent="0.35">
      <c r="A186" s="295" t="s">
        <v>17</v>
      </c>
      <c r="B186" s="296"/>
      <c r="C186" s="296"/>
      <c r="D186" s="271"/>
      <c r="E186" s="271"/>
      <c r="F186" s="271"/>
      <c r="G186" s="271"/>
      <c r="H186" s="271"/>
      <c r="I186" s="271"/>
      <c r="J186" s="272"/>
      <c r="K186" s="152"/>
    </row>
    <row r="187" spans="1:11" ht="21" customHeight="1" thickBot="1" x14ac:dyDescent="0.3">
      <c r="A187" s="300" t="s">
        <v>100</v>
      </c>
      <c r="B187" s="300"/>
      <c r="C187" s="300"/>
      <c r="D187" s="300"/>
      <c r="E187" s="300"/>
      <c r="F187" s="300"/>
      <c r="G187" s="300"/>
      <c r="H187" s="300"/>
      <c r="I187" s="300"/>
      <c r="J187" s="300"/>
      <c r="K187" s="147"/>
    </row>
    <row r="188" spans="1:11" s="5" customFormat="1" ht="13.5" customHeight="1" x14ac:dyDescent="0.3">
      <c r="A188" s="291" t="s">
        <v>12</v>
      </c>
      <c r="B188" s="275"/>
      <c r="C188" s="26" t="s">
        <v>14</v>
      </c>
      <c r="D188" s="275" t="s">
        <v>15</v>
      </c>
      <c r="E188" s="275"/>
      <c r="F188" s="275"/>
      <c r="G188" s="275"/>
      <c r="H188" s="275"/>
      <c r="I188" s="275"/>
      <c r="J188" s="292"/>
      <c r="K188" s="152"/>
    </row>
    <row r="189" spans="1:11" s="5" customFormat="1" ht="52.5" customHeight="1" x14ac:dyDescent="0.3">
      <c r="A189" s="276" t="str">
        <f>наличие!E265</f>
        <v>Трусы женские Макси "Аврора"
белый</v>
      </c>
      <c r="B189" s="277"/>
      <c r="C189" s="23">
        <f>наличие!H268</f>
        <v>232</v>
      </c>
      <c r="D189" s="23">
        <f>наличие!G265</f>
        <v>46</v>
      </c>
      <c r="E189" s="23">
        <f>наличие!G266</f>
        <v>48</v>
      </c>
      <c r="F189" s="23">
        <f>наличие!G267</f>
        <v>50</v>
      </c>
      <c r="G189" s="23">
        <f>наличие!G275</f>
        <v>52</v>
      </c>
      <c r="H189" s="23">
        <f>наличие!G269</f>
        <v>54</v>
      </c>
      <c r="I189" s="23">
        <f>наличие!G270</f>
        <v>56</v>
      </c>
      <c r="J189" s="78" t="str">
        <f>наличие!F271</f>
        <v>Итого</v>
      </c>
      <c r="K189" s="25"/>
    </row>
    <row r="190" spans="1:11" s="5" customFormat="1" ht="13.5" customHeight="1" x14ac:dyDescent="0.3">
      <c r="A190" s="273" t="s">
        <v>9</v>
      </c>
      <c r="B190" s="274"/>
      <c r="C190" s="274"/>
      <c r="D190" s="23">
        <f>наличие!I265</f>
        <v>0</v>
      </c>
      <c r="E190" s="23">
        <f>наличие!I266</f>
        <v>0</v>
      </c>
      <c r="F190" s="23">
        <f>наличие!I267</f>
        <v>0</v>
      </c>
      <c r="G190" s="23">
        <f>наличие!I268</f>
        <v>0</v>
      </c>
      <c r="H190" s="23">
        <f>наличие!I269</f>
        <v>0</v>
      </c>
      <c r="I190" s="23">
        <f>наличие!I270</f>
        <v>0</v>
      </c>
      <c r="J190" s="78">
        <f>наличие!I271</f>
        <v>0</v>
      </c>
      <c r="K190" s="25"/>
    </row>
    <row r="191" spans="1:11" s="5" customFormat="1" ht="12.75" customHeight="1" x14ac:dyDescent="0.3">
      <c r="A191" s="273" t="s">
        <v>11</v>
      </c>
      <c r="B191" s="274"/>
      <c r="C191" s="274"/>
      <c r="D191" s="23"/>
      <c r="E191" s="23"/>
      <c r="F191" s="23"/>
      <c r="G191" s="23"/>
      <c r="H191" s="23"/>
      <c r="I191" s="23"/>
      <c r="J191" s="78"/>
      <c r="K191" s="25"/>
    </row>
    <row r="192" spans="1:11" s="5" customFormat="1" ht="13.5" customHeight="1" thickBot="1" x14ac:dyDescent="0.35">
      <c r="A192" s="295" t="s">
        <v>17</v>
      </c>
      <c r="B192" s="296"/>
      <c r="C192" s="296"/>
      <c r="D192" s="271"/>
      <c r="E192" s="271"/>
      <c r="F192" s="271"/>
      <c r="G192" s="271"/>
      <c r="H192" s="271"/>
      <c r="I192" s="271"/>
      <c r="J192" s="272"/>
      <c r="K192" s="152"/>
    </row>
    <row r="193" spans="1:11" s="5" customFormat="1" ht="13.5" customHeight="1" x14ac:dyDescent="0.3">
      <c r="A193" s="291" t="s">
        <v>12</v>
      </c>
      <c r="B193" s="275"/>
      <c r="C193" s="26" t="s">
        <v>14</v>
      </c>
      <c r="D193" s="275" t="s">
        <v>15</v>
      </c>
      <c r="E193" s="275"/>
      <c r="F193" s="275"/>
      <c r="G193" s="275"/>
      <c r="H193" s="275"/>
      <c r="I193" s="275"/>
      <c r="J193" s="292"/>
      <c r="K193" s="152"/>
    </row>
    <row r="194" spans="1:11" s="5" customFormat="1" ht="52.5" customHeight="1" x14ac:dyDescent="0.3">
      <c r="A194" s="276" t="str">
        <f>наличие!E272</f>
        <v>Трусы женские Макси "Аврора"
черный</v>
      </c>
      <c r="B194" s="277"/>
      <c r="C194" s="23">
        <f>наличие!H273</f>
        <v>232</v>
      </c>
      <c r="D194" s="23" t="str">
        <f>наличие!G272</f>
        <v>нет</v>
      </c>
      <c r="E194" s="23" t="str">
        <f>наличие!G273</f>
        <v>нет</v>
      </c>
      <c r="F194" s="23" t="str">
        <f>наличие!G274</f>
        <v>нет</v>
      </c>
      <c r="G194" s="23">
        <f>наличие!G275</f>
        <v>52</v>
      </c>
      <c r="H194" s="23">
        <f>наличие!G276</f>
        <v>54</v>
      </c>
      <c r="I194" s="23">
        <f>наличие!G277</f>
        <v>56</v>
      </c>
      <c r="J194" s="78" t="str">
        <f>наличие!F278</f>
        <v>Итого</v>
      </c>
      <c r="K194" s="25"/>
    </row>
    <row r="195" spans="1:11" s="5" customFormat="1" ht="13.5" customHeight="1" x14ac:dyDescent="0.3">
      <c r="A195" s="273" t="s">
        <v>9</v>
      </c>
      <c r="B195" s="274"/>
      <c r="C195" s="274"/>
      <c r="D195" s="23">
        <f>наличие!I272</f>
        <v>0</v>
      </c>
      <c r="E195" s="23">
        <f>наличие!I273</f>
        <v>0</v>
      </c>
      <c r="F195" s="23">
        <f>наличие!I274</f>
        <v>0</v>
      </c>
      <c r="G195" s="23">
        <f>наличие!I275</f>
        <v>0</v>
      </c>
      <c r="H195" s="23">
        <f>наличие!I276</f>
        <v>0</v>
      </c>
      <c r="I195" s="23">
        <f>наличие!I277</f>
        <v>0</v>
      </c>
      <c r="J195" s="78">
        <f>наличие!I278</f>
        <v>0</v>
      </c>
      <c r="K195" s="25"/>
    </row>
    <row r="196" spans="1:11" s="5" customFormat="1" ht="12.75" customHeight="1" x14ac:dyDescent="0.3">
      <c r="A196" s="273" t="s">
        <v>11</v>
      </c>
      <c r="B196" s="274"/>
      <c r="C196" s="274"/>
      <c r="D196" s="23"/>
      <c r="E196" s="23"/>
      <c r="F196" s="23"/>
      <c r="G196" s="23"/>
      <c r="H196" s="23"/>
      <c r="I196" s="23"/>
      <c r="J196" s="78"/>
      <c r="K196" s="25"/>
    </row>
    <row r="197" spans="1:11" s="5" customFormat="1" ht="13.5" customHeight="1" thickBot="1" x14ac:dyDescent="0.35">
      <c r="A197" s="295" t="s">
        <v>17</v>
      </c>
      <c r="B197" s="296"/>
      <c r="C197" s="296"/>
      <c r="D197" s="271"/>
      <c r="E197" s="271"/>
      <c r="F197" s="271"/>
      <c r="G197" s="271"/>
      <c r="H197" s="271"/>
      <c r="I197" s="271"/>
      <c r="J197" s="272"/>
      <c r="K197" s="152"/>
    </row>
    <row r="198" spans="1:11" s="5" customFormat="1" ht="13.5" customHeight="1" x14ac:dyDescent="0.3">
      <c r="A198" s="291" t="s">
        <v>12</v>
      </c>
      <c r="B198" s="275"/>
      <c r="C198" s="26" t="s">
        <v>14</v>
      </c>
      <c r="D198" s="275" t="s">
        <v>15</v>
      </c>
      <c r="E198" s="275"/>
      <c r="F198" s="275"/>
      <c r="G198" s="275"/>
      <c r="H198" s="275"/>
      <c r="I198" s="275"/>
      <c r="J198" s="292"/>
      <c r="K198" s="152"/>
    </row>
    <row r="199" spans="1:11" s="5" customFormat="1" ht="52.5" customHeight="1" x14ac:dyDescent="0.3">
      <c r="A199" s="276" t="str">
        <f>наличие!E279</f>
        <v>Трусы женские Макси "Аврора"
бежевый</v>
      </c>
      <c r="B199" s="277"/>
      <c r="C199" s="23">
        <f>наличие!H279</f>
        <v>232</v>
      </c>
      <c r="D199" s="23">
        <f>наличие!G279</f>
        <v>46</v>
      </c>
      <c r="E199" s="23">
        <f>наличие!G280</f>
        <v>48</v>
      </c>
      <c r="F199" s="23">
        <f>наличие!G281</f>
        <v>50</v>
      </c>
      <c r="G199" s="23">
        <f>наличие!G282</f>
        <v>52</v>
      </c>
      <c r="H199" s="23">
        <f>наличие!G283</f>
        <v>54</v>
      </c>
      <c r="I199" s="23">
        <f>наличие!G284</f>
        <v>56</v>
      </c>
      <c r="J199" s="78" t="str">
        <f>наличие!F285</f>
        <v>Итого</v>
      </c>
      <c r="K199" s="25"/>
    </row>
    <row r="200" spans="1:11" s="5" customFormat="1" ht="13.5" customHeight="1" x14ac:dyDescent="0.3">
      <c r="A200" s="273" t="s">
        <v>9</v>
      </c>
      <c r="B200" s="274"/>
      <c r="C200" s="274"/>
      <c r="D200" s="23">
        <f>наличие!I279</f>
        <v>0</v>
      </c>
      <c r="E200" s="23">
        <f>наличие!I280</f>
        <v>0</v>
      </c>
      <c r="F200" s="23">
        <f>наличие!I281</f>
        <v>0</v>
      </c>
      <c r="G200" s="23">
        <f>наличие!I282</f>
        <v>0</v>
      </c>
      <c r="H200" s="23">
        <f>наличие!I283</f>
        <v>0</v>
      </c>
      <c r="I200" s="23">
        <f>наличие!I284</f>
        <v>0</v>
      </c>
      <c r="J200" s="78">
        <f>наличие!I285</f>
        <v>0</v>
      </c>
      <c r="K200" s="25"/>
    </row>
    <row r="201" spans="1:11" s="5" customFormat="1" ht="12.75" customHeight="1" x14ac:dyDescent="0.3">
      <c r="A201" s="273" t="s">
        <v>11</v>
      </c>
      <c r="B201" s="274"/>
      <c r="C201" s="274"/>
      <c r="D201" s="23"/>
      <c r="E201" s="23"/>
      <c r="F201" s="23"/>
      <c r="G201" s="23"/>
      <c r="H201" s="23"/>
      <c r="I201" s="23"/>
      <c r="J201" s="78"/>
      <c r="K201" s="25"/>
    </row>
    <row r="202" spans="1:11" s="5" customFormat="1" ht="13.5" customHeight="1" thickBot="1" x14ac:dyDescent="0.35">
      <c r="A202" s="295" t="s">
        <v>17</v>
      </c>
      <c r="B202" s="296"/>
      <c r="C202" s="296"/>
      <c r="D202" s="271"/>
      <c r="E202" s="271"/>
      <c r="F202" s="271"/>
      <c r="G202" s="271"/>
      <c r="H202" s="271"/>
      <c r="I202" s="271"/>
      <c r="J202" s="272"/>
      <c r="K202" s="152"/>
    </row>
    <row r="203" spans="1:11" ht="21" customHeight="1" thickBot="1" x14ac:dyDescent="0.3">
      <c r="A203" s="299" t="s">
        <v>29</v>
      </c>
      <c r="B203" s="299"/>
      <c r="C203" s="299"/>
      <c r="D203" s="299"/>
      <c r="E203" s="299"/>
      <c r="F203" s="299"/>
      <c r="G203" s="299"/>
      <c r="H203" s="299"/>
      <c r="I203" s="299"/>
      <c r="J203" s="299"/>
      <c r="K203" s="147"/>
    </row>
    <row r="204" spans="1:11" s="5" customFormat="1" ht="13.5" customHeight="1" x14ac:dyDescent="0.3">
      <c r="A204" s="291" t="s">
        <v>12</v>
      </c>
      <c r="B204" s="275"/>
      <c r="C204" s="26" t="s">
        <v>14</v>
      </c>
      <c r="D204" s="275" t="s">
        <v>15</v>
      </c>
      <c r="E204" s="275"/>
      <c r="F204" s="275"/>
      <c r="G204" s="275"/>
      <c r="H204" s="292"/>
      <c r="I204" s="93"/>
      <c r="J204" s="93"/>
      <c r="K204" s="93"/>
    </row>
    <row r="205" spans="1:11" s="5" customFormat="1" ht="52.5" customHeight="1" x14ac:dyDescent="0.3">
      <c r="A205" s="276" t="str">
        <f>наличие!E288</f>
        <v>Трусы женские Макси Супер                              Белый</v>
      </c>
      <c r="B205" s="277"/>
      <c r="C205" s="23">
        <f>наличие!H288</f>
        <v>277</v>
      </c>
      <c r="D205" s="23">
        <f>наличие!G288</f>
        <v>58</v>
      </c>
      <c r="E205" s="23">
        <f>наличие!G289</f>
        <v>60</v>
      </c>
      <c r="F205" s="23">
        <f>наличие!G290</f>
        <v>62</v>
      </c>
      <c r="G205" s="23">
        <f>наличие!G291</f>
        <v>64</v>
      </c>
      <c r="H205" s="78" t="str">
        <f>наличие!F292</f>
        <v>Итого</v>
      </c>
    </row>
    <row r="206" spans="1:11" s="5" customFormat="1" ht="13.5" customHeight="1" x14ac:dyDescent="0.3">
      <c r="A206" s="273" t="s">
        <v>9</v>
      </c>
      <c r="B206" s="274"/>
      <c r="C206" s="274"/>
      <c r="D206" s="23">
        <f>наличие!I288</f>
        <v>0</v>
      </c>
      <c r="E206" s="23">
        <f>наличие!I289</f>
        <v>0</v>
      </c>
      <c r="F206" s="23">
        <f>наличие!I290</f>
        <v>0</v>
      </c>
      <c r="G206" s="23">
        <f>наличие!I291</f>
        <v>0</v>
      </c>
      <c r="H206" s="78">
        <f>наличие!I292</f>
        <v>0</v>
      </c>
    </row>
    <row r="207" spans="1:11" s="5" customFormat="1" ht="12.75" customHeight="1" x14ac:dyDescent="0.3">
      <c r="A207" s="273" t="s">
        <v>11</v>
      </c>
      <c r="B207" s="274"/>
      <c r="C207" s="274"/>
      <c r="D207" s="23"/>
      <c r="E207" s="23"/>
      <c r="F207" s="23"/>
      <c r="G207" s="23"/>
      <c r="H207" s="78"/>
    </row>
    <row r="208" spans="1:11" s="5" customFormat="1" ht="13.5" customHeight="1" thickBot="1" x14ac:dyDescent="0.35">
      <c r="A208" s="295" t="s">
        <v>17</v>
      </c>
      <c r="B208" s="296"/>
      <c r="C208" s="296"/>
      <c r="D208" s="271"/>
      <c r="E208" s="271"/>
      <c r="F208" s="271"/>
      <c r="G208" s="271"/>
      <c r="H208" s="272"/>
      <c r="I208" s="93"/>
      <c r="J208" s="93"/>
      <c r="K208" s="93"/>
    </row>
    <row r="209" spans="1:11" s="5" customFormat="1" ht="13.5" customHeight="1" x14ac:dyDescent="0.3">
      <c r="A209" s="313" t="s">
        <v>12</v>
      </c>
      <c r="B209" s="293"/>
      <c r="C209" s="18" t="s">
        <v>14</v>
      </c>
      <c r="D209" s="293" t="s">
        <v>15</v>
      </c>
      <c r="E209" s="293"/>
      <c r="F209" s="293"/>
      <c r="G209" s="293"/>
      <c r="H209" s="294"/>
      <c r="I209" s="93"/>
      <c r="J209" s="93"/>
      <c r="K209" s="93"/>
    </row>
    <row r="210" spans="1:11" s="5" customFormat="1" ht="52.5" customHeight="1" x14ac:dyDescent="0.3">
      <c r="A210" s="276" t="str">
        <f>наличие!E293</f>
        <v>Трусы женские Макси Супер                           Черный</v>
      </c>
      <c r="B210" s="277"/>
      <c r="C210" s="23">
        <f>наличие!H294</f>
        <v>277</v>
      </c>
      <c r="D210" s="23">
        <f>наличие!G293</f>
        <v>58</v>
      </c>
      <c r="E210" s="23">
        <f>наличие!G294</f>
        <v>60</v>
      </c>
      <c r="F210" s="23">
        <f>наличие!G295</f>
        <v>62</v>
      </c>
      <c r="G210" s="23">
        <f>наличие!G296</f>
        <v>64</v>
      </c>
      <c r="H210" s="78" t="str">
        <f>наличие!F297</f>
        <v>Итого</v>
      </c>
    </row>
    <row r="211" spans="1:11" s="5" customFormat="1" ht="13.5" customHeight="1" x14ac:dyDescent="0.3">
      <c r="A211" s="273" t="s">
        <v>9</v>
      </c>
      <c r="B211" s="274"/>
      <c r="C211" s="274"/>
      <c r="D211" s="23">
        <f>наличие!I293</f>
        <v>0</v>
      </c>
      <c r="E211" s="23">
        <f>наличие!I294</f>
        <v>0</v>
      </c>
      <c r="F211" s="23">
        <f>наличие!I295</f>
        <v>0</v>
      </c>
      <c r="G211" s="23">
        <f>наличие!I296</f>
        <v>0</v>
      </c>
      <c r="H211" s="78">
        <f>наличие!I297</f>
        <v>0</v>
      </c>
    </row>
    <row r="212" spans="1:11" s="5" customFormat="1" ht="12.75" customHeight="1" x14ac:dyDescent="0.3">
      <c r="A212" s="273" t="s">
        <v>11</v>
      </c>
      <c r="B212" s="274"/>
      <c r="C212" s="274"/>
      <c r="D212" s="23"/>
      <c r="E212" s="23"/>
      <c r="F212" s="23"/>
      <c r="G212" s="23"/>
      <c r="H212" s="78"/>
    </row>
    <row r="213" spans="1:11" s="5" customFormat="1" ht="13.5" customHeight="1" thickBot="1" x14ac:dyDescent="0.35">
      <c r="A213" s="295" t="s">
        <v>17</v>
      </c>
      <c r="B213" s="296"/>
      <c r="C213" s="296"/>
      <c r="D213" s="271"/>
      <c r="E213" s="271"/>
      <c r="F213" s="271"/>
      <c r="G213" s="271"/>
      <c r="H213" s="272"/>
      <c r="I213" s="93"/>
      <c r="J213" s="93"/>
      <c r="K213" s="93"/>
    </row>
    <row r="214" spans="1:11" s="5" customFormat="1" ht="13.5" customHeight="1" x14ac:dyDescent="0.3">
      <c r="A214" s="291" t="s">
        <v>12</v>
      </c>
      <c r="B214" s="275"/>
      <c r="C214" s="26" t="s">
        <v>14</v>
      </c>
      <c r="D214" s="275" t="s">
        <v>15</v>
      </c>
      <c r="E214" s="275"/>
      <c r="F214" s="275"/>
      <c r="G214" s="275"/>
      <c r="H214" s="292"/>
      <c r="I214" s="93"/>
      <c r="J214" s="93"/>
      <c r="K214" s="93"/>
    </row>
    <row r="215" spans="1:11" s="5" customFormat="1" ht="52.5" customHeight="1" x14ac:dyDescent="0.3">
      <c r="A215" s="276" t="str">
        <f>наличие!E298</f>
        <v>Трусы женские Макси Супер                         Бежевый</v>
      </c>
      <c r="B215" s="277"/>
      <c r="C215" s="23">
        <f>наличие!H299</f>
        <v>277</v>
      </c>
      <c r="D215" s="23" t="str">
        <f>наличие!G298</f>
        <v>нет</v>
      </c>
      <c r="E215" s="23">
        <f>наличие!G299</f>
        <v>60</v>
      </c>
      <c r="F215" s="23">
        <f>наличие!G300</f>
        <v>62</v>
      </c>
      <c r="G215" s="23">
        <f>наличие!G301</f>
        <v>64</v>
      </c>
      <c r="H215" s="78" t="str">
        <f>наличие!F302</f>
        <v>Итого</v>
      </c>
    </row>
    <row r="216" spans="1:11" s="5" customFormat="1" ht="13.5" customHeight="1" x14ac:dyDescent="0.3">
      <c r="A216" s="273" t="s">
        <v>9</v>
      </c>
      <c r="B216" s="274"/>
      <c r="C216" s="274"/>
      <c r="D216" s="23">
        <f>наличие!I298</f>
        <v>0</v>
      </c>
      <c r="E216" s="23">
        <f>наличие!I299</f>
        <v>0</v>
      </c>
      <c r="F216" s="23">
        <f>наличие!I300</f>
        <v>0</v>
      </c>
      <c r="G216" s="23">
        <f>наличие!I301</f>
        <v>0</v>
      </c>
      <c r="H216" s="78">
        <f>наличие!I302</f>
        <v>0</v>
      </c>
    </row>
    <row r="217" spans="1:11" s="5" customFormat="1" ht="12.75" customHeight="1" x14ac:dyDescent="0.3">
      <c r="A217" s="273" t="s">
        <v>11</v>
      </c>
      <c r="B217" s="274"/>
      <c r="C217" s="274"/>
      <c r="D217" s="23"/>
      <c r="E217" s="23"/>
      <c r="F217" s="23"/>
      <c r="G217" s="23"/>
      <c r="H217" s="78"/>
    </row>
    <row r="218" spans="1:11" s="5" customFormat="1" ht="13.5" customHeight="1" thickBot="1" x14ac:dyDescent="0.35">
      <c r="A218" s="295" t="s">
        <v>17</v>
      </c>
      <c r="B218" s="296"/>
      <c r="C218" s="296"/>
      <c r="D218" s="271"/>
      <c r="E218" s="271"/>
      <c r="F218" s="271"/>
      <c r="G218" s="271"/>
      <c r="H218" s="272"/>
      <c r="I218" s="93"/>
      <c r="J218" s="93"/>
      <c r="K218" s="93"/>
    </row>
    <row r="219" spans="1:11" s="5" customFormat="1" ht="13.5" customHeight="1" x14ac:dyDescent="0.3">
      <c r="A219" s="291" t="s">
        <v>12</v>
      </c>
      <c r="B219" s="275"/>
      <c r="C219" s="26" t="s">
        <v>14</v>
      </c>
      <c r="D219" s="275" t="s">
        <v>15</v>
      </c>
      <c r="E219" s="275"/>
      <c r="F219" s="275"/>
      <c r="G219" s="275"/>
      <c r="H219" s="292"/>
      <c r="I219" s="93"/>
      <c r="J219" s="93"/>
      <c r="K219" s="93"/>
    </row>
    <row r="220" spans="1:11" s="5" customFormat="1" ht="52.5" customHeight="1" x14ac:dyDescent="0.3">
      <c r="A220" s="276" t="str">
        <f>наличие!E303</f>
        <v>Трусы женские Макси Супер                                Индиго</v>
      </c>
      <c r="B220" s="277"/>
      <c r="C220" s="23">
        <f>наличие!H304</f>
        <v>277</v>
      </c>
      <c r="D220" s="23">
        <f>наличие!G303</f>
        <v>58</v>
      </c>
      <c r="E220" s="23">
        <f>наличие!G304</f>
        <v>60</v>
      </c>
      <c r="F220" s="23">
        <f>наличие!G305</f>
        <v>62</v>
      </c>
      <c r="G220" s="23">
        <f>наличие!G306</f>
        <v>64</v>
      </c>
      <c r="H220" s="78" t="str">
        <f>наличие!F307</f>
        <v>Итого</v>
      </c>
    </row>
    <row r="221" spans="1:11" s="5" customFormat="1" ht="13.5" customHeight="1" x14ac:dyDescent="0.3">
      <c r="A221" s="273" t="s">
        <v>9</v>
      </c>
      <c r="B221" s="274"/>
      <c r="C221" s="274"/>
      <c r="D221" s="23">
        <f>наличие!I303</f>
        <v>0</v>
      </c>
      <c r="E221" s="23">
        <f>наличие!I304</f>
        <v>0</v>
      </c>
      <c r="F221" s="23">
        <f>наличие!I305</f>
        <v>0</v>
      </c>
      <c r="G221" s="23">
        <f>наличие!I306</f>
        <v>0</v>
      </c>
      <c r="H221" s="78">
        <f>наличие!I307</f>
        <v>0</v>
      </c>
    </row>
    <row r="222" spans="1:11" s="5" customFormat="1" ht="12.75" customHeight="1" x14ac:dyDescent="0.3">
      <c r="A222" s="273" t="s">
        <v>11</v>
      </c>
      <c r="B222" s="274"/>
      <c r="C222" s="274"/>
      <c r="D222" s="23"/>
      <c r="E222" s="23"/>
      <c r="F222" s="23"/>
      <c r="G222" s="23"/>
      <c r="H222" s="78"/>
    </row>
    <row r="223" spans="1:11" s="5" customFormat="1" ht="13.5" customHeight="1" thickBot="1" x14ac:dyDescent="0.35">
      <c r="A223" s="295" t="s">
        <v>17</v>
      </c>
      <c r="B223" s="296"/>
      <c r="C223" s="296"/>
      <c r="D223" s="271"/>
      <c r="E223" s="271"/>
      <c r="F223" s="271"/>
      <c r="G223" s="271"/>
      <c r="H223" s="272"/>
      <c r="I223" s="93"/>
      <c r="J223" s="93"/>
      <c r="K223" s="93"/>
    </row>
    <row r="224" spans="1:11" s="5" customFormat="1" ht="13.5" customHeight="1" x14ac:dyDescent="0.3">
      <c r="A224" s="291" t="s">
        <v>12</v>
      </c>
      <c r="B224" s="275"/>
      <c r="C224" s="26" t="s">
        <v>14</v>
      </c>
      <c r="D224" s="275" t="s">
        <v>15</v>
      </c>
      <c r="E224" s="275"/>
      <c r="F224" s="275"/>
      <c r="G224" s="275"/>
      <c r="H224" s="292"/>
      <c r="I224" s="93"/>
      <c r="J224" s="93"/>
      <c r="K224" s="93"/>
    </row>
    <row r="225" spans="1:11" s="5" customFormat="1" ht="52.5" customHeight="1" x14ac:dyDescent="0.3">
      <c r="A225" s="276" t="str">
        <f>наличие!E308</f>
        <v>Трусы женские Макси Супер                                Бордовый</v>
      </c>
      <c r="B225" s="277"/>
      <c r="C225" s="23">
        <f>наличие!H308</f>
        <v>277</v>
      </c>
      <c r="D225" s="23">
        <f>наличие!G308</f>
        <v>58</v>
      </c>
      <c r="E225" s="23">
        <f>наличие!G309</f>
        <v>60</v>
      </c>
      <c r="F225" s="23">
        <f>наличие!G310</f>
        <v>62</v>
      </c>
      <c r="G225" s="23">
        <f>наличие!G311</f>
        <v>64</v>
      </c>
      <c r="H225" s="78" t="str">
        <f>наличие!F312</f>
        <v>Итого</v>
      </c>
    </row>
    <row r="226" spans="1:11" s="5" customFormat="1" ht="13.5" customHeight="1" x14ac:dyDescent="0.3">
      <c r="A226" s="273" t="s">
        <v>9</v>
      </c>
      <c r="B226" s="274"/>
      <c r="C226" s="274"/>
      <c r="D226" s="23">
        <f>наличие!I308</f>
        <v>0</v>
      </c>
      <c r="E226" s="23">
        <f>наличие!I309</f>
        <v>0</v>
      </c>
      <c r="F226" s="23">
        <f>наличие!I310</f>
        <v>0</v>
      </c>
      <c r="G226" s="23">
        <f>наличие!I311</f>
        <v>0</v>
      </c>
      <c r="H226" s="78">
        <f>наличие!I312</f>
        <v>0</v>
      </c>
    </row>
    <row r="227" spans="1:11" s="5" customFormat="1" ht="12.75" customHeight="1" x14ac:dyDescent="0.3">
      <c r="A227" s="273" t="s">
        <v>11</v>
      </c>
      <c r="B227" s="274"/>
      <c r="C227" s="274"/>
      <c r="D227" s="23"/>
      <c r="E227" s="23"/>
      <c r="F227" s="23"/>
      <c r="G227" s="23"/>
      <c r="H227" s="78"/>
    </row>
    <row r="228" spans="1:11" s="5" customFormat="1" ht="13.5" customHeight="1" thickBot="1" x14ac:dyDescent="0.35">
      <c r="A228" s="295" t="s">
        <v>17</v>
      </c>
      <c r="B228" s="296"/>
      <c r="C228" s="296"/>
      <c r="D228" s="271"/>
      <c r="E228" s="271"/>
      <c r="F228" s="271"/>
      <c r="G228" s="271"/>
      <c r="H228" s="272"/>
      <c r="I228" s="93"/>
      <c r="J228" s="93"/>
      <c r="K228" s="93"/>
    </row>
    <row r="229" spans="1:11" ht="21" customHeight="1" thickBot="1" x14ac:dyDescent="0.3">
      <c r="A229" s="299" t="s">
        <v>23</v>
      </c>
      <c r="B229" s="299"/>
      <c r="C229" s="299"/>
      <c r="D229" s="299"/>
      <c r="E229" s="299"/>
      <c r="F229" s="299"/>
      <c r="G229" s="299"/>
      <c r="H229" s="299"/>
      <c r="I229" s="299"/>
      <c r="J229" s="299"/>
      <c r="K229" s="147"/>
    </row>
    <row r="230" spans="1:11" s="5" customFormat="1" ht="13.5" customHeight="1" x14ac:dyDescent="0.3">
      <c r="A230" s="291" t="s">
        <v>12</v>
      </c>
      <c r="B230" s="275"/>
      <c r="C230" s="26" t="s">
        <v>14</v>
      </c>
      <c r="D230" s="275" t="s">
        <v>15</v>
      </c>
      <c r="E230" s="275"/>
      <c r="F230" s="275"/>
      <c r="G230" s="275"/>
      <c r="H230" s="275"/>
      <c r="I230" s="275"/>
      <c r="J230" s="292"/>
      <c r="K230" s="152"/>
    </row>
    <row r="231" spans="1:11" s="5" customFormat="1" ht="52.5" customHeight="1" x14ac:dyDescent="0.3">
      <c r="A231" s="276" t="str">
        <f>наличие!E315</f>
        <v>Панталоны с кружевом "Комфорт"                    белый</v>
      </c>
      <c r="B231" s="277"/>
      <c r="C231" s="23">
        <f>наличие!H315</f>
        <v>294</v>
      </c>
      <c r="D231" s="23">
        <f>наличие!G315</f>
        <v>46</v>
      </c>
      <c r="E231" s="23">
        <f>наличие!G316</f>
        <v>48</v>
      </c>
      <c r="F231" s="23">
        <f>наличие!G317</f>
        <v>50</v>
      </c>
      <c r="G231" s="23">
        <f>наличие!G318</f>
        <v>52</v>
      </c>
      <c r="H231" s="23">
        <f>наличие!G319</f>
        <v>54</v>
      </c>
      <c r="I231" s="23">
        <f>наличие!G320</f>
        <v>56</v>
      </c>
      <c r="J231" s="78" t="str">
        <f>наличие!F321</f>
        <v>Итого</v>
      </c>
      <c r="K231" s="25"/>
    </row>
    <row r="232" spans="1:11" s="5" customFormat="1" ht="13.5" customHeight="1" x14ac:dyDescent="0.3">
      <c r="A232" s="273" t="s">
        <v>9</v>
      </c>
      <c r="B232" s="274"/>
      <c r="C232" s="274"/>
      <c r="D232" s="23">
        <f>наличие!I315</f>
        <v>0</v>
      </c>
      <c r="E232" s="23">
        <f>наличие!I316</f>
        <v>0</v>
      </c>
      <c r="F232" s="23">
        <f>наличие!I317</f>
        <v>0</v>
      </c>
      <c r="G232" s="23">
        <f>наличие!I318</f>
        <v>0</v>
      </c>
      <c r="H232" s="23">
        <f>наличие!I319</f>
        <v>0</v>
      </c>
      <c r="I232" s="23">
        <f>наличие!I320</f>
        <v>0</v>
      </c>
      <c r="J232" s="78">
        <f>наличие!I321</f>
        <v>0</v>
      </c>
      <c r="K232" s="25"/>
    </row>
    <row r="233" spans="1:11" s="5" customFormat="1" ht="12.75" customHeight="1" x14ac:dyDescent="0.3">
      <c r="A233" s="273" t="s">
        <v>11</v>
      </c>
      <c r="B233" s="274"/>
      <c r="C233" s="274"/>
      <c r="D233" s="23"/>
      <c r="E233" s="23"/>
      <c r="F233" s="23"/>
      <c r="G233" s="23"/>
      <c r="H233" s="23"/>
      <c r="I233" s="23"/>
      <c r="J233" s="78"/>
      <c r="K233" s="25"/>
    </row>
    <row r="234" spans="1:11" s="5" customFormat="1" ht="13.5" customHeight="1" thickBot="1" x14ac:dyDescent="0.35">
      <c r="A234" s="295" t="s">
        <v>17</v>
      </c>
      <c r="B234" s="296"/>
      <c r="C234" s="296"/>
      <c r="D234" s="271"/>
      <c r="E234" s="271"/>
      <c r="F234" s="271"/>
      <c r="G234" s="271"/>
      <c r="H234" s="271"/>
      <c r="I234" s="271"/>
      <c r="J234" s="272"/>
      <c r="K234" s="152"/>
    </row>
    <row r="235" spans="1:11" s="5" customFormat="1" ht="13.5" customHeight="1" x14ac:dyDescent="0.3">
      <c r="A235" s="291" t="s">
        <v>12</v>
      </c>
      <c r="B235" s="275"/>
      <c r="C235" s="26" t="s">
        <v>14</v>
      </c>
      <c r="D235" s="275" t="s">
        <v>15</v>
      </c>
      <c r="E235" s="275"/>
      <c r="F235" s="275"/>
      <c r="G235" s="275"/>
      <c r="H235" s="275"/>
      <c r="I235" s="275"/>
      <c r="J235" s="292"/>
      <c r="K235" s="152"/>
    </row>
    <row r="236" spans="1:11" s="5" customFormat="1" ht="52.5" customHeight="1" x14ac:dyDescent="0.3">
      <c r="A236" s="276" t="str">
        <f>наличие!E322</f>
        <v xml:space="preserve">Панталоны с кружевом "Комфорт"                  черный </v>
      </c>
      <c r="B236" s="277"/>
      <c r="C236" s="23">
        <f>наличие!H320</f>
        <v>294</v>
      </c>
      <c r="D236" s="23">
        <f>наличие!G322</f>
        <v>46</v>
      </c>
      <c r="E236" s="23">
        <f>наличие!G323</f>
        <v>48</v>
      </c>
      <c r="F236" s="23">
        <f>наличие!G324</f>
        <v>50</v>
      </c>
      <c r="G236" s="23">
        <f>наличие!G325</f>
        <v>52</v>
      </c>
      <c r="H236" s="23" t="str">
        <f>наличие!G326</f>
        <v>нет</v>
      </c>
      <c r="I236" s="23" t="str">
        <f>наличие!G327</f>
        <v>нет</v>
      </c>
      <c r="J236" s="78" t="str">
        <f>наличие!F328</f>
        <v>Итого</v>
      </c>
      <c r="K236" s="25"/>
    </row>
    <row r="237" spans="1:11" s="5" customFormat="1" ht="13.5" customHeight="1" x14ac:dyDescent="0.3">
      <c r="A237" s="273" t="s">
        <v>9</v>
      </c>
      <c r="B237" s="274"/>
      <c r="C237" s="274"/>
      <c r="D237" s="23">
        <f>наличие!I322</f>
        <v>0</v>
      </c>
      <c r="E237" s="23">
        <f>наличие!I323</f>
        <v>0</v>
      </c>
      <c r="F237" s="23">
        <f>наличие!I324</f>
        <v>0</v>
      </c>
      <c r="G237" s="23">
        <f>наличие!I325</f>
        <v>0</v>
      </c>
      <c r="H237" s="23">
        <f>наличие!I326</f>
        <v>0</v>
      </c>
      <c r="I237" s="23">
        <f>наличие!I327</f>
        <v>0</v>
      </c>
      <c r="J237" s="78">
        <f>наличие!I328</f>
        <v>0</v>
      </c>
      <c r="K237" s="25"/>
    </row>
    <row r="238" spans="1:11" s="5" customFormat="1" ht="12.75" customHeight="1" x14ac:dyDescent="0.3">
      <c r="A238" s="273" t="s">
        <v>11</v>
      </c>
      <c r="B238" s="274"/>
      <c r="C238" s="274"/>
      <c r="D238" s="23"/>
      <c r="E238" s="23"/>
      <c r="F238" s="23"/>
      <c r="G238" s="23"/>
      <c r="H238" s="23"/>
      <c r="I238" s="23"/>
      <c r="J238" s="78"/>
      <c r="K238" s="25"/>
    </row>
    <row r="239" spans="1:11" s="5" customFormat="1" ht="13.5" customHeight="1" thickBot="1" x14ac:dyDescent="0.35">
      <c r="A239" s="295" t="s">
        <v>17</v>
      </c>
      <c r="B239" s="296"/>
      <c r="C239" s="296"/>
      <c r="D239" s="271"/>
      <c r="E239" s="271"/>
      <c r="F239" s="271"/>
      <c r="G239" s="271"/>
      <c r="H239" s="271"/>
      <c r="I239" s="271"/>
      <c r="J239" s="272"/>
      <c r="K239" s="152"/>
    </row>
    <row r="240" spans="1:11" s="5" customFormat="1" ht="13.5" customHeight="1" x14ac:dyDescent="0.3">
      <c r="A240" s="291" t="s">
        <v>12</v>
      </c>
      <c r="B240" s="275"/>
      <c r="C240" s="26" t="s">
        <v>14</v>
      </c>
      <c r="D240" s="275" t="s">
        <v>15</v>
      </c>
      <c r="E240" s="275"/>
      <c r="F240" s="275"/>
      <c r="G240" s="275"/>
      <c r="H240" s="275"/>
      <c r="I240" s="275"/>
      <c r="J240" s="292"/>
      <c r="K240" s="152"/>
    </row>
    <row r="241" spans="1:11" s="5" customFormat="1" ht="52.5" customHeight="1" x14ac:dyDescent="0.3">
      <c r="A241" s="276" t="str">
        <f>наличие!E329</f>
        <v xml:space="preserve">Панталоны с кружевом "Комфорт"               бежевый </v>
      </c>
      <c r="B241" s="277"/>
      <c r="C241" s="23">
        <f>наличие!H325</f>
        <v>294</v>
      </c>
      <c r="D241" s="23">
        <f>наличие!G329</f>
        <v>46</v>
      </c>
      <c r="E241" s="23">
        <f>наличие!G330</f>
        <v>48</v>
      </c>
      <c r="F241" s="23">
        <f>наличие!G331</f>
        <v>50</v>
      </c>
      <c r="G241" s="23">
        <f>наличие!G332</f>
        <v>52</v>
      </c>
      <c r="H241" s="23">
        <f>наличие!G333</f>
        <v>54</v>
      </c>
      <c r="I241" s="23">
        <f>наличие!G334</f>
        <v>56</v>
      </c>
      <c r="J241" s="78" t="str">
        <f>наличие!F335</f>
        <v>Итого</v>
      </c>
      <c r="K241" s="25"/>
    </row>
    <row r="242" spans="1:11" s="5" customFormat="1" ht="13.5" customHeight="1" x14ac:dyDescent="0.3">
      <c r="A242" s="273" t="s">
        <v>9</v>
      </c>
      <c r="B242" s="274"/>
      <c r="C242" s="274"/>
      <c r="D242" s="23">
        <f>наличие!I329</f>
        <v>0</v>
      </c>
      <c r="E242" s="23">
        <f>наличие!I330</f>
        <v>0</v>
      </c>
      <c r="F242" s="23">
        <f>наличие!I331</f>
        <v>0</v>
      </c>
      <c r="G242" s="23">
        <f>наличие!I332</f>
        <v>0</v>
      </c>
      <c r="H242" s="23">
        <f>наличие!I333</f>
        <v>0</v>
      </c>
      <c r="I242" s="23">
        <f>наличие!I334</f>
        <v>0</v>
      </c>
      <c r="J242" s="78">
        <f>наличие!I335</f>
        <v>0</v>
      </c>
      <c r="K242" s="25"/>
    </row>
    <row r="243" spans="1:11" s="5" customFormat="1" ht="12.75" customHeight="1" x14ac:dyDescent="0.3">
      <c r="A243" s="273" t="s">
        <v>11</v>
      </c>
      <c r="B243" s="274"/>
      <c r="C243" s="274"/>
      <c r="D243" s="23"/>
      <c r="E243" s="23"/>
      <c r="F243" s="23"/>
      <c r="G243" s="23"/>
      <c r="H243" s="23"/>
      <c r="I243" s="23"/>
      <c r="J243" s="78"/>
      <c r="K243" s="25"/>
    </row>
    <row r="244" spans="1:11" s="5" customFormat="1" ht="13.5" customHeight="1" thickBot="1" x14ac:dyDescent="0.35">
      <c r="A244" s="295" t="s">
        <v>17</v>
      </c>
      <c r="B244" s="296"/>
      <c r="C244" s="296"/>
      <c r="D244" s="271"/>
      <c r="E244" s="271"/>
      <c r="F244" s="271"/>
      <c r="G244" s="271"/>
      <c r="H244" s="271"/>
      <c r="I244" s="271"/>
      <c r="J244" s="272"/>
      <c r="K244" s="152"/>
    </row>
    <row r="245" spans="1:11" s="5" customFormat="1" ht="13.5" customHeight="1" x14ac:dyDescent="0.3">
      <c r="A245" s="301" t="s">
        <v>12</v>
      </c>
      <c r="B245" s="302"/>
      <c r="C245" s="26" t="s">
        <v>14</v>
      </c>
      <c r="D245" s="303" t="s">
        <v>15</v>
      </c>
      <c r="E245" s="304"/>
      <c r="F245" s="304"/>
      <c r="G245" s="304"/>
      <c r="H245" s="304"/>
      <c r="I245" s="304"/>
      <c r="J245" s="305"/>
      <c r="K245" s="152"/>
    </row>
    <row r="246" spans="1:11" s="5" customFormat="1" ht="52.5" customHeight="1" x14ac:dyDescent="0.3">
      <c r="A246" s="297" t="str">
        <f>наличие!E336</f>
        <v>Панталоны с кружевом "Элегант"                      белый</v>
      </c>
      <c r="B246" s="298"/>
      <c r="C246" s="23">
        <f>наличие!H336</f>
        <v>346</v>
      </c>
      <c r="D246" s="23">
        <f>наличие!G336</f>
        <v>46</v>
      </c>
      <c r="E246" s="23">
        <f>наличие!G337</f>
        <v>48</v>
      </c>
      <c r="F246" s="23">
        <f>наличие!G338</f>
        <v>50</v>
      </c>
      <c r="G246" s="23">
        <f>наличие!G339</f>
        <v>52</v>
      </c>
      <c r="H246" s="23">
        <f>наличие!G340</f>
        <v>54</v>
      </c>
      <c r="I246" s="23">
        <f>наличие!G341</f>
        <v>56</v>
      </c>
      <c r="J246" s="78" t="str">
        <f>наличие!F342</f>
        <v>Итого</v>
      </c>
      <c r="K246" s="25"/>
    </row>
    <row r="247" spans="1:11" s="5" customFormat="1" ht="13.5" customHeight="1" x14ac:dyDescent="0.3">
      <c r="A247" s="280" t="s">
        <v>9</v>
      </c>
      <c r="B247" s="281"/>
      <c r="C247" s="282"/>
      <c r="D247" s="23">
        <f>наличие!I336</f>
        <v>0</v>
      </c>
      <c r="E247" s="23">
        <f>наличие!I337</f>
        <v>0</v>
      </c>
      <c r="F247" s="23">
        <f>наличие!I338</f>
        <v>0</v>
      </c>
      <c r="G247" s="23">
        <f>наличие!I339</f>
        <v>0</v>
      </c>
      <c r="H247" s="23">
        <f>наличие!I340</f>
        <v>0</v>
      </c>
      <c r="I247" s="23">
        <f>наличие!I341</f>
        <v>0</v>
      </c>
      <c r="J247" s="78">
        <f>наличие!I342</f>
        <v>0</v>
      </c>
      <c r="K247" s="25"/>
    </row>
    <row r="248" spans="1:11" s="5" customFormat="1" ht="12.75" customHeight="1" x14ac:dyDescent="0.3">
      <c r="A248" s="280" t="s">
        <v>11</v>
      </c>
      <c r="B248" s="281"/>
      <c r="C248" s="282"/>
      <c r="D248" s="23"/>
      <c r="E248" s="23"/>
      <c r="F248" s="23"/>
      <c r="G248" s="23"/>
      <c r="H248" s="23"/>
      <c r="I248" s="23"/>
      <c r="J248" s="78"/>
      <c r="K248" s="25"/>
    </row>
    <row r="249" spans="1:11" s="5" customFormat="1" ht="13.5" customHeight="1" thickBot="1" x14ac:dyDescent="0.35">
      <c r="A249" s="283" t="s">
        <v>17</v>
      </c>
      <c r="B249" s="284"/>
      <c r="C249" s="285"/>
      <c r="D249" s="286"/>
      <c r="E249" s="287"/>
      <c r="F249" s="287"/>
      <c r="G249" s="287"/>
      <c r="H249" s="287"/>
      <c r="I249" s="287"/>
      <c r="J249" s="288"/>
      <c r="K249" s="152"/>
    </row>
    <row r="250" spans="1:11" s="5" customFormat="1" ht="13.5" customHeight="1" x14ac:dyDescent="0.3">
      <c r="A250" s="301" t="s">
        <v>12</v>
      </c>
      <c r="B250" s="302"/>
      <c r="C250" s="26" t="s">
        <v>14</v>
      </c>
      <c r="D250" s="303" t="s">
        <v>15</v>
      </c>
      <c r="E250" s="304"/>
      <c r="F250" s="304"/>
      <c r="G250" s="304"/>
      <c r="H250" s="304"/>
      <c r="I250" s="304"/>
      <c r="J250" s="305"/>
      <c r="K250" s="152"/>
    </row>
    <row r="251" spans="1:11" s="5" customFormat="1" ht="52.5" customHeight="1" x14ac:dyDescent="0.3">
      <c r="A251" s="297" t="str">
        <f>наличие!E343</f>
        <v>Панталоны с кружевом "Элегант"                        черный</v>
      </c>
      <c r="B251" s="298"/>
      <c r="C251" s="23">
        <f>наличие!H343</f>
        <v>346</v>
      </c>
      <c r="D251" s="23">
        <f>наличие!G343</f>
        <v>46</v>
      </c>
      <c r="E251" s="23">
        <f>наличие!G344</f>
        <v>48</v>
      </c>
      <c r="F251" s="23">
        <f>наличие!G345</f>
        <v>50</v>
      </c>
      <c r="G251" s="23">
        <f>наличие!G346</f>
        <v>52</v>
      </c>
      <c r="H251" s="23">
        <f>наличие!G347</f>
        <v>54</v>
      </c>
      <c r="I251" s="23" t="str">
        <f>наличие!G348</f>
        <v>нет</v>
      </c>
      <c r="J251" s="78" t="str">
        <f>наличие!F349</f>
        <v>Итого</v>
      </c>
      <c r="K251" s="25"/>
    </row>
    <row r="252" spans="1:11" s="5" customFormat="1" ht="13.5" customHeight="1" x14ac:dyDescent="0.3">
      <c r="A252" s="280" t="s">
        <v>9</v>
      </c>
      <c r="B252" s="281"/>
      <c r="C252" s="282"/>
      <c r="D252" s="23">
        <f>наличие!I343</f>
        <v>0</v>
      </c>
      <c r="E252" s="23">
        <f>наличие!I344</f>
        <v>0</v>
      </c>
      <c r="F252" s="23">
        <f>наличие!I345</f>
        <v>0</v>
      </c>
      <c r="G252" s="23">
        <f>наличие!I346</f>
        <v>0</v>
      </c>
      <c r="H252" s="23">
        <f>наличие!I347</f>
        <v>0</v>
      </c>
      <c r="I252" s="23">
        <f>наличие!I348</f>
        <v>0</v>
      </c>
      <c r="J252" s="78">
        <f>наличие!I349</f>
        <v>0</v>
      </c>
      <c r="K252" s="25"/>
    </row>
    <row r="253" spans="1:11" s="5" customFormat="1" ht="12.75" customHeight="1" x14ac:dyDescent="0.3">
      <c r="A253" s="280" t="s">
        <v>11</v>
      </c>
      <c r="B253" s="281"/>
      <c r="C253" s="282"/>
      <c r="D253" s="23"/>
      <c r="E253" s="23"/>
      <c r="F253" s="23"/>
      <c r="G253" s="23"/>
      <c r="H253" s="23"/>
      <c r="I253" s="23"/>
      <c r="J253" s="78"/>
      <c r="K253" s="25"/>
    </row>
    <row r="254" spans="1:11" s="5" customFormat="1" ht="13.5" customHeight="1" thickBot="1" x14ac:dyDescent="0.35">
      <c r="A254" s="283" t="s">
        <v>17</v>
      </c>
      <c r="B254" s="284"/>
      <c r="C254" s="285"/>
      <c r="D254" s="286"/>
      <c r="E254" s="287"/>
      <c r="F254" s="287"/>
      <c r="G254" s="287"/>
      <c r="H254" s="287"/>
      <c r="I254" s="287"/>
      <c r="J254" s="288"/>
      <c r="K254" s="152"/>
    </row>
    <row r="255" spans="1:11" s="5" customFormat="1" ht="13.5" customHeight="1" x14ac:dyDescent="0.3">
      <c r="A255" s="301" t="s">
        <v>12</v>
      </c>
      <c r="B255" s="302"/>
      <c r="C255" s="26" t="s">
        <v>14</v>
      </c>
      <c r="D255" s="303" t="s">
        <v>15</v>
      </c>
      <c r="E255" s="304"/>
      <c r="F255" s="304"/>
      <c r="G255" s="304"/>
      <c r="H255" s="304"/>
      <c r="I255" s="304"/>
      <c r="J255" s="305"/>
      <c r="K255" s="152"/>
    </row>
    <row r="256" spans="1:11" s="5" customFormat="1" ht="52.5" customHeight="1" x14ac:dyDescent="0.3">
      <c r="A256" s="297" t="str">
        <f>наличие!E350</f>
        <v>Панталоны с кружевом "Элегант"                   бежевый</v>
      </c>
      <c r="B256" s="298"/>
      <c r="C256" s="23">
        <f>наличие!H348</f>
        <v>346</v>
      </c>
      <c r="D256" s="23">
        <f>наличие!G350</f>
        <v>46</v>
      </c>
      <c r="E256" s="23">
        <f>наличие!G351</f>
        <v>48</v>
      </c>
      <c r="F256" s="23">
        <f>наличие!G352</f>
        <v>50</v>
      </c>
      <c r="G256" s="23">
        <f>наличие!G353</f>
        <v>52</v>
      </c>
      <c r="H256" s="23">
        <f>наличие!G354</f>
        <v>54</v>
      </c>
      <c r="I256" s="23">
        <f>наличие!G355</f>
        <v>56</v>
      </c>
      <c r="J256" s="78" t="str">
        <f>наличие!F356</f>
        <v>Итого</v>
      </c>
      <c r="K256" s="25"/>
    </row>
    <row r="257" spans="1:12" s="5" customFormat="1" ht="13.5" customHeight="1" x14ac:dyDescent="0.3">
      <c r="A257" s="280" t="s">
        <v>9</v>
      </c>
      <c r="B257" s="281"/>
      <c r="C257" s="282"/>
      <c r="D257" s="23">
        <f>наличие!I350</f>
        <v>0</v>
      </c>
      <c r="E257" s="23">
        <f>наличие!I351</f>
        <v>0</v>
      </c>
      <c r="F257" s="23">
        <f>наличие!I352</f>
        <v>0</v>
      </c>
      <c r="G257" s="23">
        <f>наличие!I353</f>
        <v>0</v>
      </c>
      <c r="H257" s="23">
        <f>наличие!I354</f>
        <v>0</v>
      </c>
      <c r="I257" s="23">
        <f>наличие!I355</f>
        <v>0</v>
      </c>
      <c r="J257" s="78">
        <f>наличие!I356</f>
        <v>0</v>
      </c>
      <c r="K257" s="25"/>
    </row>
    <row r="258" spans="1:12" s="5" customFormat="1" ht="12.75" customHeight="1" x14ac:dyDescent="0.3">
      <c r="A258" s="280" t="s">
        <v>11</v>
      </c>
      <c r="B258" s="281"/>
      <c r="C258" s="282"/>
      <c r="D258" s="23"/>
      <c r="E258" s="23"/>
      <c r="F258" s="23"/>
      <c r="G258" s="23"/>
      <c r="H258" s="23"/>
      <c r="I258" s="23"/>
      <c r="J258" s="78"/>
      <c r="K258" s="25"/>
    </row>
    <row r="259" spans="1:12" s="5" customFormat="1" ht="13.5" customHeight="1" thickBot="1" x14ac:dyDescent="0.35">
      <c r="A259" s="283" t="s">
        <v>17</v>
      </c>
      <c r="B259" s="284"/>
      <c r="C259" s="285"/>
      <c r="D259" s="286"/>
      <c r="E259" s="287"/>
      <c r="F259" s="287"/>
      <c r="G259" s="287"/>
      <c r="H259" s="287"/>
      <c r="I259" s="287"/>
      <c r="J259" s="288"/>
      <c r="K259" s="152"/>
    </row>
    <row r="260" spans="1:12" s="5" customFormat="1" ht="13.5" customHeight="1" x14ac:dyDescent="0.3">
      <c r="A260" s="301" t="s">
        <v>12</v>
      </c>
      <c r="B260" s="302"/>
      <c r="C260" s="26" t="s">
        <v>14</v>
      </c>
      <c r="D260" s="303" t="s">
        <v>15</v>
      </c>
      <c r="E260" s="304"/>
      <c r="F260" s="304"/>
      <c r="G260" s="304"/>
      <c r="H260" s="304"/>
      <c r="I260" s="304"/>
      <c r="J260" s="305"/>
      <c r="K260" s="152"/>
    </row>
    <row r="261" spans="1:12" s="5" customFormat="1" ht="52.5" customHeight="1" x14ac:dyDescent="0.3">
      <c r="A261" s="297" t="str">
        <f>наличие!E357</f>
        <v>Панталоны "Виктория"                   бежевый</v>
      </c>
      <c r="B261" s="298"/>
      <c r="C261" s="23">
        <f>наличие!H357</f>
        <v>301</v>
      </c>
      <c r="D261" s="23">
        <f>наличие!G357</f>
        <v>46</v>
      </c>
      <c r="E261" s="23">
        <f>наличие!G358</f>
        <v>48</v>
      </c>
      <c r="F261" s="23">
        <f>наличие!G359</f>
        <v>50</v>
      </c>
      <c r="G261" s="23">
        <f>наличие!G360</f>
        <v>52</v>
      </c>
      <c r="H261" s="23">
        <f>наличие!G361</f>
        <v>54</v>
      </c>
      <c r="I261" s="23">
        <f>наличие!G362</f>
        <v>56</v>
      </c>
      <c r="J261" s="23">
        <f>наличие!G363</f>
        <v>58</v>
      </c>
      <c r="K261" s="78" t="str">
        <f>наличие!F364</f>
        <v>Итого</v>
      </c>
      <c r="L261" s="25"/>
    </row>
    <row r="262" spans="1:12" s="5" customFormat="1" ht="13.5" customHeight="1" x14ac:dyDescent="0.3">
      <c r="A262" s="280" t="s">
        <v>9</v>
      </c>
      <c r="B262" s="281"/>
      <c r="C262" s="282"/>
      <c r="D262" s="23">
        <f>наличие!I357</f>
        <v>0</v>
      </c>
      <c r="E262" s="23">
        <f>наличие!I358</f>
        <v>0</v>
      </c>
      <c r="F262" s="23">
        <f>наличие!I359</f>
        <v>0</v>
      </c>
      <c r="G262" s="23">
        <f>наличие!I360</f>
        <v>0</v>
      </c>
      <c r="H262" s="23">
        <f>наличие!I361</f>
        <v>0</v>
      </c>
      <c r="I262" s="23">
        <f>наличие!I362</f>
        <v>0</v>
      </c>
      <c r="J262" s="23">
        <f>наличие!I363</f>
        <v>0</v>
      </c>
      <c r="K262" s="78">
        <f>наличие!I364</f>
        <v>0</v>
      </c>
      <c r="L262" s="25"/>
    </row>
    <row r="263" spans="1:12" s="5" customFormat="1" ht="12.75" customHeight="1" x14ac:dyDescent="0.3">
      <c r="A263" s="280" t="s">
        <v>11</v>
      </c>
      <c r="B263" s="281"/>
      <c r="C263" s="282"/>
      <c r="D263" s="23"/>
      <c r="E263" s="23"/>
      <c r="F263" s="23"/>
      <c r="G263" s="23"/>
      <c r="H263" s="23"/>
      <c r="I263" s="23"/>
      <c r="J263" s="78"/>
      <c r="K263" s="25"/>
    </row>
    <row r="264" spans="1:12" s="5" customFormat="1" ht="13.5" customHeight="1" thickBot="1" x14ac:dyDescent="0.35">
      <c r="A264" s="283" t="s">
        <v>17</v>
      </c>
      <c r="B264" s="284"/>
      <c r="C264" s="285"/>
      <c r="D264" s="286"/>
      <c r="E264" s="287"/>
      <c r="F264" s="287"/>
      <c r="G264" s="287"/>
      <c r="H264" s="287"/>
      <c r="I264" s="287"/>
      <c r="J264" s="288"/>
      <c r="K264" s="152"/>
    </row>
    <row r="265" spans="1:12" ht="21" customHeight="1" thickBot="1" x14ac:dyDescent="0.3">
      <c r="A265" s="300" t="s">
        <v>114</v>
      </c>
      <c r="B265" s="300"/>
      <c r="C265" s="300"/>
      <c r="D265" s="300"/>
      <c r="E265" s="300"/>
      <c r="F265" s="300"/>
      <c r="G265" s="300"/>
      <c r="H265" s="300"/>
      <c r="I265" s="300"/>
      <c r="J265" s="300"/>
      <c r="K265" s="147"/>
    </row>
    <row r="266" spans="1:12" ht="13.5" customHeight="1" x14ac:dyDescent="0.25">
      <c r="A266" s="17" t="s">
        <v>12</v>
      </c>
      <c r="B266" s="26" t="s">
        <v>13</v>
      </c>
      <c r="C266" s="26" t="s">
        <v>14</v>
      </c>
      <c r="D266" s="275" t="s">
        <v>15</v>
      </c>
      <c r="E266" s="275"/>
      <c r="F266" s="275"/>
      <c r="G266" s="275"/>
      <c r="H266" s="275"/>
      <c r="I266" s="275"/>
      <c r="J266" s="87"/>
    </row>
    <row r="267" spans="1:12" ht="33" customHeight="1" x14ac:dyDescent="0.3">
      <c r="A267" s="276" t="str">
        <f>наличие!E367</f>
        <v>Трусы женские Слипы белый</v>
      </c>
      <c r="B267" s="277"/>
      <c r="C267" s="23">
        <f>наличие!H367</f>
        <v>150</v>
      </c>
      <c r="D267" s="23">
        <f>наличие!G367</f>
        <v>42</v>
      </c>
      <c r="E267" s="23">
        <f>наличие!G368</f>
        <v>44</v>
      </c>
      <c r="F267" s="23">
        <f>наличие!G369</f>
        <v>46</v>
      </c>
      <c r="G267" s="23">
        <f>наличие!G370</f>
        <v>48</v>
      </c>
      <c r="H267" s="23">
        <f>наличие!G371</f>
        <v>50</v>
      </c>
      <c r="I267" s="23">
        <f>наличие!G372</f>
        <v>52</v>
      </c>
      <c r="J267" s="88" t="s">
        <v>10</v>
      </c>
      <c r="K267" s="154"/>
    </row>
    <row r="268" spans="1:12" ht="13.5" customHeight="1" x14ac:dyDescent="0.25">
      <c r="A268" s="273" t="s">
        <v>9</v>
      </c>
      <c r="B268" s="274"/>
      <c r="C268" s="274"/>
      <c r="D268" s="23">
        <f>наличие!I367</f>
        <v>0</v>
      </c>
      <c r="E268" s="23">
        <f>наличие!I368</f>
        <v>0</v>
      </c>
      <c r="F268" s="23">
        <f>наличие!I369</f>
        <v>0</v>
      </c>
      <c r="G268" s="23">
        <f>наличие!I370</f>
        <v>0</v>
      </c>
      <c r="H268" s="23">
        <f>наличие!I371</f>
        <v>0</v>
      </c>
      <c r="I268" s="23">
        <f>наличие!I372</f>
        <v>0</v>
      </c>
      <c r="J268" s="78">
        <f>наличие!I373</f>
        <v>0</v>
      </c>
      <c r="K268" s="155"/>
    </row>
    <row r="269" spans="1:12" ht="13.5" customHeight="1" x14ac:dyDescent="0.25">
      <c r="A269" s="273" t="s">
        <v>11</v>
      </c>
      <c r="B269" s="274"/>
      <c r="C269" s="274"/>
      <c r="D269" s="23"/>
      <c r="E269" s="23"/>
      <c r="F269" s="23"/>
      <c r="G269" s="23"/>
      <c r="H269" s="23"/>
      <c r="I269" s="77"/>
      <c r="J269" s="89"/>
      <c r="K269" s="155"/>
    </row>
    <row r="270" spans="1:12" ht="13.5" customHeight="1" thickBot="1" x14ac:dyDescent="0.3">
      <c r="A270" s="307" t="s">
        <v>17</v>
      </c>
      <c r="B270" s="308"/>
      <c r="C270" s="308"/>
      <c r="D270" s="289"/>
      <c r="E270" s="289"/>
      <c r="F270" s="289"/>
      <c r="G270" s="289"/>
      <c r="H270" s="289"/>
      <c r="I270" s="289"/>
      <c r="J270" s="290"/>
      <c r="K270" s="152"/>
    </row>
    <row r="271" spans="1:12" ht="13.5" customHeight="1" x14ac:dyDescent="0.25">
      <c r="A271" s="17" t="s">
        <v>12</v>
      </c>
      <c r="B271" s="26" t="s">
        <v>13</v>
      </c>
      <c r="C271" s="26" t="s">
        <v>14</v>
      </c>
      <c r="D271" s="275" t="s">
        <v>15</v>
      </c>
      <c r="E271" s="275"/>
      <c r="F271" s="275"/>
      <c r="G271" s="275"/>
      <c r="H271" s="275"/>
      <c r="I271" s="275"/>
      <c r="J271" s="292"/>
      <c r="K271" s="152"/>
    </row>
    <row r="272" spans="1:12" ht="33.75" customHeight="1" x14ac:dyDescent="0.25">
      <c r="A272" s="276" t="str">
        <f>наличие!E374</f>
        <v>Трусы женские Слипы бежевый</v>
      </c>
      <c r="B272" s="277"/>
      <c r="C272" s="23">
        <f>наличие!H374</f>
        <v>150</v>
      </c>
      <c r="D272" s="23">
        <f>наличие!G374</f>
        <v>42</v>
      </c>
      <c r="E272" s="23">
        <f>наличие!G375</f>
        <v>44</v>
      </c>
      <c r="F272" s="23">
        <f>наличие!G376</f>
        <v>46</v>
      </c>
      <c r="G272" s="23">
        <f>наличие!G377</f>
        <v>48</v>
      </c>
      <c r="H272" s="23">
        <f>наличие!G378</f>
        <v>50</v>
      </c>
      <c r="I272" s="23">
        <f>наличие!G379</f>
        <v>52</v>
      </c>
      <c r="J272" s="78" t="str">
        <f>наличие!F380</f>
        <v>Итого</v>
      </c>
    </row>
    <row r="273" spans="1:13" ht="13.5" customHeight="1" x14ac:dyDescent="0.25">
      <c r="A273" s="273" t="s">
        <v>9</v>
      </c>
      <c r="B273" s="274"/>
      <c r="C273" s="274"/>
      <c r="D273" s="23">
        <f>наличие!I374</f>
        <v>0</v>
      </c>
      <c r="E273" s="23">
        <f>наличие!I375</f>
        <v>0</v>
      </c>
      <c r="F273" s="23">
        <f>наличие!I376</f>
        <v>0</v>
      </c>
      <c r="G273" s="23">
        <f>наличие!I377</f>
        <v>0</v>
      </c>
      <c r="H273" s="23">
        <f>наличие!I378</f>
        <v>0</v>
      </c>
      <c r="I273" s="23">
        <f>наличие!I379</f>
        <v>0</v>
      </c>
      <c r="J273" s="78">
        <f>наличие!I380</f>
        <v>0</v>
      </c>
    </row>
    <row r="274" spans="1:13" ht="13.5" customHeight="1" x14ac:dyDescent="0.25">
      <c r="A274" s="273" t="s">
        <v>11</v>
      </c>
      <c r="B274" s="274"/>
      <c r="C274" s="274"/>
      <c r="D274" s="23"/>
      <c r="E274" s="23"/>
      <c r="F274" s="23"/>
      <c r="G274" s="23"/>
      <c r="H274" s="23"/>
      <c r="I274" s="77"/>
      <c r="J274" s="89"/>
      <c r="K274" s="155"/>
    </row>
    <row r="275" spans="1:13" ht="13.5" customHeight="1" thickBot="1" x14ac:dyDescent="0.3">
      <c r="A275" s="307" t="s">
        <v>17</v>
      </c>
      <c r="B275" s="308"/>
      <c r="C275" s="308"/>
      <c r="D275" s="289"/>
      <c r="E275" s="289"/>
      <c r="F275" s="289"/>
      <c r="G275" s="289"/>
      <c r="H275" s="289"/>
      <c r="I275" s="289"/>
      <c r="J275" s="290"/>
      <c r="K275" s="152"/>
    </row>
    <row r="276" spans="1:13" ht="13.5" customHeight="1" x14ac:dyDescent="0.25">
      <c r="A276" s="17" t="s">
        <v>12</v>
      </c>
      <c r="B276" s="26" t="s">
        <v>13</v>
      </c>
      <c r="C276" s="26" t="s">
        <v>14</v>
      </c>
      <c r="D276" s="275" t="s">
        <v>15</v>
      </c>
      <c r="E276" s="275"/>
      <c r="F276" s="275"/>
      <c r="G276" s="275"/>
      <c r="H276" s="275"/>
      <c r="I276" s="275"/>
      <c r="J276" s="87"/>
    </row>
    <row r="277" spans="1:13" ht="34.5" customHeight="1" x14ac:dyDescent="0.25">
      <c r="A277" s="276" t="str">
        <f>наличие!E381</f>
        <v>Трусы женские Слипы черный</v>
      </c>
      <c r="B277" s="277"/>
      <c r="C277" s="23">
        <f>наличие!H381</f>
        <v>150</v>
      </c>
      <c r="D277" s="23">
        <f>наличие!G381</f>
        <v>42</v>
      </c>
      <c r="E277" s="23">
        <f>наличие!G382</f>
        <v>44</v>
      </c>
      <c r="F277" s="23">
        <f>наличие!G383</f>
        <v>46</v>
      </c>
      <c r="G277" s="23">
        <f>наличие!G384</f>
        <v>48</v>
      </c>
      <c r="H277" s="23">
        <f>наличие!G385</f>
        <v>50</v>
      </c>
      <c r="I277" s="23">
        <f>наличие!G386</f>
        <v>52</v>
      </c>
      <c r="J277" s="89" t="s">
        <v>10</v>
      </c>
      <c r="K277" s="155"/>
    </row>
    <row r="278" spans="1:13" ht="13.5" customHeight="1" x14ac:dyDescent="0.25">
      <c r="A278" s="273" t="s">
        <v>9</v>
      </c>
      <c r="B278" s="274"/>
      <c r="C278" s="274"/>
      <c r="D278" s="23">
        <f>наличие!I381</f>
        <v>0</v>
      </c>
      <c r="E278" s="23">
        <f>наличие!I382</f>
        <v>0</v>
      </c>
      <c r="F278" s="23">
        <f>наличие!I383</f>
        <v>0</v>
      </c>
      <c r="G278" s="23">
        <f>наличие!I384</f>
        <v>0</v>
      </c>
      <c r="H278" s="23">
        <f>наличие!I385</f>
        <v>0</v>
      </c>
      <c r="I278" s="23">
        <f>наличие!I386</f>
        <v>0</v>
      </c>
      <c r="J278" s="78">
        <f>наличие!I387</f>
        <v>0</v>
      </c>
    </row>
    <row r="279" spans="1:13" ht="13.5" customHeight="1" x14ac:dyDescent="0.25">
      <c r="A279" s="273" t="s">
        <v>11</v>
      </c>
      <c r="B279" s="274"/>
      <c r="C279" s="274"/>
      <c r="D279" s="23"/>
      <c r="E279" s="23"/>
      <c r="F279" s="23"/>
      <c r="G279" s="23"/>
      <c r="H279" s="23"/>
      <c r="I279" s="77"/>
      <c r="J279" s="89"/>
      <c r="K279" s="155"/>
    </row>
    <row r="280" spans="1:13" ht="13.5" customHeight="1" thickBot="1" x14ac:dyDescent="0.3">
      <c r="A280" s="307" t="s">
        <v>17</v>
      </c>
      <c r="B280" s="308"/>
      <c r="C280" s="308"/>
      <c r="D280" s="289"/>
      <c r="E280" s="289"/>
      <c r="F280" s="289"/>
      <c r="G280" s="289"/>
      <c r="H280" s="289"/>
      <c r="I280" s="289"/>
      <c r="J280" s="290"/>
      <c r="K280" s="152"/>
    </row>
    <row r="281" spans="1:13" ht="13.5" customHeight="1" x14ac:dyDescent="0.25">
      <c r="A281" s="17" t="s">
        <v>12</v>
      </c>
      <c r="B281" s="26" t="s">
        <v>13</v>
      </c>
      <c r="C281" s="26" t="s">
        <v>14</v>
      </c>
      <c r="D281" s="303" t="s">
        <v>15</v>
      </c>
      <c r="E281" s="304"/>
      <c r="F281" s="304"/>
      <c r="G281" s="304"/>
      <c r="H281" s="304"/>
      <c r="I281" s="304"/>
      <c r="J281" s="304"/>
      <c r="K281" s="304"/>
      <c r="L281" s="302"/>
    </row>
    <row r="282" spans="1:13" ht="34.5" customHeight="1" x14ac:dyDescent="0.25">
      <c r="A282" s="276" t="str">
        <f>наличие!E388</f>
        <v>Трусы женские Слипы индиго джинс</v>
      </c>
      <c r="B282" s="277"/>
      <c r="C282" s="23">
        <f>наличие!H389</f>
        <v>150</v>
      </c>
      <c r="D282" s="23">
        <f>наличие!G388</f>
        <v>42</v>
      </c>
      <c r="E282" s="23">
        <f>наличие!G389</f>
        <v>44</v>
      </c>
      <c r="F282" s="23">
        <f>наличие!G390</f>
        <v>46</v>
      </c>
      <c r="G282" s="23">
        <f>наличие!G391</f>
        <v>48</v>
      </c>
      <c r="H282" s="23">
        <f>наличие!G392</f>
        <v>50</v>
      </c>
      <c r="I282" s="23">
        <f>наличие!G393</f>
        <v>52</v>
      </c>
      <c r="J282" s="23">
        <f>наличие!G394</f>
        <v>54</v>
      </c>
      <c r="K282" s="23">
        <f>наличие!G395</f>
        <v>56</v>
      </c>
      <c r="L282" s="89" t="s">
        <v>10</v>
      </c>
      <c r="M282" s="155"/>
    </row>
    <row r="283" spans="1:13" ht="13.5" customHeight="1" x14ac:dyDescent="0.25">
      <c r="A283" s="273" t="s">
        <v>9</v>
      </c>
      <c r="B283" s="274"/>
      <c r="C283" s="274"/>
      <c r="D283" s="23">
        <f>наличие!I388</f>
        <v>0</v>
      </c>
      <c r="E283" s="23">
        <f>наличие!I389</f>
        <v>0</v>
      </c>
      <c r="F283" s="23">
        <f>наличие!I390</f>
        <v>0</v>
      </c>
      <c r="G283" s="23">
        <f>наличие!I391</f>
        <v>0</v>
      </c>
      <c r="H283" s="23">
        <f>наличие!I392</f>
        <v>0</v>
      </c>
      <c r="I283" s="23">
        <f>наличие!I393</f>
        <v>0</v>
      </c>
      <c r="J283" s="23">
        <f>наличие!I394</f>
        <v>0</v>
      </c>
      <c r="K283" s="23">
        <f>наличие!I395</f>
        <v>0</v>
      </c>
      <c r="L283" s="78">
        <f>наличие!I396</f>
        <v>0</v>
      </c>
      <c r="M283" s="25"/>
    </row>
    <row r="284" spans="1:13" ht="13.5" customHeight="1" x14ac:dyDescent="0.25">
      <c r="A284" s="273" t="s">
        <v>11</v>
      </c>
      <c r="B284" s="274"/>
      <c r="C284" s="274"/>
      <c r="D284" s="23"/>
      <c r="E284" s="23"/>
      <c r="F284" s="23"/>
      <c r="G284" s="23"/>
      <c r="H284" s="23"/>
      <c r="I284" s="77"/>
      <c r="J284" s="165"/>
      <c r="K284" s="77"/>
      <c r="L284" s="166"/>
    </row>
    <row r="285" spans="1:13" ht="13.5" customHeight="1" thickBot="1" x14ac:dyDescent="0.3">
      <c r="A285" s="307" t="s">
        <v>17</v>
      </c>
      <c r="B285" s="308"/>
      <c r="C285" s="308"/>
      <c r="D285" s="286"/>
      <c r="E285" s="287"/>
      <c r="F285" s="287"/>
      <c r="G285" s="287"/>
      <c r="H285" s="287"/>
      <c r="I285" s="287"/>
      <c r="J285" s="287"/>
      <c r="K285" s="287"/>
      <c r="L285" s="317"/>
    </row>
    <row r="286" spans="1:13" ht="13.5" customHeight="1" x14ac:dyDescent="0.25">
      <c r="A286" s="17" t="s">
        <v>12</v>
      </c>
      <c r="B286" s="26" t="s">
        <v>13</v>
      </c>
      <c r="C286" s="26" t="s">
        <v>14</v>
      </c>
      <c r="D286" s="293" t="s">
        <v>15</v>
      </c>
      <c r="E286" s="293"/>
      <c r="F286" s="293"/>
      <c r="G286" s="293"/>
      <c r="H286" s="293"/>
      <c r="I286" s="293"/>
      <c r="J286" s="91"/>
    </row>
    <row r="287" spans="1:13" ht="37.5" customHeight="1" x14ac:dyDescent="0.25">
      <c r="A287" s="276" t="str">
        <f>наличие!E397</f>
        <v>Трусы женские Слипы кофе с молоком</v>
      </c>
      <c r="B287" s="277"/>
      <c r="C287" s="23">
        <f>наличие!H397</f>
        <v>150</v>
      </c>
      <c r="D287" s="23">
        <f>наличие!G397</f>
        <v>42</v>
      </c>
      <c r="E287" s="23">
        <f>наличие!G398</f>
        <v>44</v>
      </c>
      <c r="F287" s="23">
        <f>наличие!G399</f>
        <v>46</v>
      </c>
      <c r="G287" s="23">
        <f>наличие!G400</f>
        <v>48</v>
      </c>
      <c r="H287" s="23">
        <f>наличие!G401</f>
        <v>50</v>
      </c>
      <c r="I287" s="23">
        <f>наличие!G402</f>
        <v>52</v>
      </c>
      <c r="J287" s="89" t="str">
        <f>наличие!F403</f>
        <v>Итого</v>
      </c>
      <c r="K287" s="155"/>
    </row>
    <row r="288" spans="1:13" ht="13.5" customHeight="1" x14ac:dyDescent="0.25">
      <c r="A288" s="273" t="s">
        <v>9</v>
      </c>
      <c r="B288" s="274"/>
      <c r="C288" s="274"/>
      <c r="D288" s="23">
        <f>наличие!I397</f>
        <v>0</v>
      </c>
      <c r="E288" s="23">
        <f>наличие!I398</f>
        <v>0</v>
      </c>
      <c r="F288" s="23">
        <f>наличие!I399</f>
        <v>0</v>
      </c>
      <c r="G288" s="23">
        <f>наличие!I400</f>
        <v>0</v>
      </c>
      <c r="H288" s="23">
        <f>наличие!I401</f>
        <v>0</v>
      </c>
      <c r="I288" s="23">
        <f>наличие!I402</f>
        <v>0</v>
      </c>
      <c r="J288" s="78">
        <f>наличие!I403</f>
        <v>0</v>
      </c>
    </row>
    <row r="289" spans="1:11" ht="13.5" customHeight="1" x14ac:dyDescent="0.25">
      <c r="A289" s="273" t="s">
        <v>11</v>
      </c>
      <c r="B289" s="274"/>
      <c r="C289" s="274"/>
      <c r="D289" s="23"/>
      <c r="E289" s="23"/>
      <c r="F289" s="23"/>
      <c r="G289" s="23"/>
      <c r="H289" s="23"/>
      <c r="I289" s="77"/>
      <c r="J289" s="89"/>
      <c r="K289" s="155"/>
    </row>
    <row r="290" spans="1:11" ht="13.5" customHeight="1" thickBot="1" x14ac:dyDescent="0.3">
      <c r="A290" s="307" t="s">
        <v>17</v>
      </c>
      <c r="B290" s="308"/>
      <c r="C290" s="308"/>
      <c r="D290" s="289"/>
      <c r="E290" s="289"/>
      <c r="F290" s="289"/>
      <c r="G290" s="289"/>
      <c r="H290" s="289"/>
      <c r="I290" s="289"/>
      <c r="J290" s="290"/>
      <c r="K290" s="152"/>
    </row>
    <row r="291" spans="1:11" ht="13.5" customHeight="1" x14ac:dyDescent="0.25">
      <c r="A291" s="17" t="s">
        <v>12</v>
      </c>
      <c r="B291" s="26" t="s">
        <v>13</v>
      </c>
      <c r="C291" s="26" t="s">
        <v>14</v>
      </c>
      <c r="D291" s="275" t="s">
        <v>15</v>
      </c>
      <c r="E291" s="275"/>
      <c r="F291" s="275"/>
      <c r="G291" s="275"/>
      <c r="H291" s="275"/>
      <c r="I291" s="275"/>
      <c r="J291" s="87"/>
    </row>
    <row r="292" spans="1:11" ht="37.5" customHeight="1" x14ac:dyDescent="0.25">
      <c r="A292" s="276" t="str">
        <f>наличие!E404</f>
        <v>Трусы женские Слипы темно-синий</v>
      </c>
      <c r="B292" s="277"/>
      <c r="C292" s="23">
        <f>наличие!H402</f>
        <v>150</v>
      </c>
      <c r="D292" s="23" t="str">
        <f>наличие!G404</f>
        <v>нет</v>
      </c>
      <c r="E292" s="23" t="str">
        <f>наличие!G405</f>
        <v>нет</v>
      </c>
      <c r="F292" s="23" t="str">
        <f>наличие!G406</f>
        <v>нет</v>
      </c>
      <c r="G292" s="23" t="str">
        <f>наличие!G407</f>
        <v>нет</v>
      </c>
      <c r="H292" s="23" t="str">
        <f>наличие!G408</f>
        <v>нет</v>
      </c>
      <c r="I292" s="23">
        <f>наличие!G409</f>
        <v>52</v>
      </c>
      <c r="J292" s="89" t="str">
        <f>наличие!F417</f>
        <v>Итого</v>
      </c>
      <c r="K292" s="155"/>
    </row>
    <row r="293" spans="1:11" ht="13.5" customHeight="1" x14ac:dyDescent="0.25">
      <c r="A293" s="273" t="s">
        <v>9</v>
      </c>
      <c r="B293" s="274"/>
      <c r="C293" s="274"/>
      <c r="D293" s="23">
        <f>наличие!I404</f>
        <v>0</v>
      </c>
      <c r="E293" s="23">
        <f>наличие!I405</f>
        <v>0</v>
      </c>
      <c r="F293" s="23">
        <f>наличие!I406</f>
        <v>0</v>
      </c>
      <c r="G293" s="23">
        <f>наличие!I407</f>
        <v>0</v>
      </c>
      <c r="H293" s="23">
        <f>наличие!I408</f>
        <v>0</v>
      </c>
      <c r="I293" s="23">
        <f>наличие!I409</f>
        <v>0</v>
      </c>
      <c r="J293" s="78">
        <f>наличие!I410</f>
        <v>0</v>
      </c>
    </row>
    <row r="294" spans="1:11" ht="13.5" customHeight="1" x14ac:dyDescent="0.25">
      <c r="A294" s="273" t="s">
        <v>11</v>
      </c>
      <c r="B294" s="274"/>
      <c r="C294" s="274"/>
      <c r="D294" s="23"/>
      <c r="E294" s="23"/>
      <c r="F294" s="23"/>
      <c r="G294" s="23"/>
      <c r="H294" s="23"/>
      <c r="I294" s="77"/>
      <c r="J294" s="89"/>
      <c r="K294" s="155"/>
    </row>
    <row r="295" spans="1:11" ht="13.5" customHeight="1" thickBot="1" x14ac:dyDescent="0.3">
      <c r="A295" s="307" t="s">
        <v>17</v>
      </c>
      <c r="B295" s="308"/>
      <c r="C295" s="308"/>
      <c r="D295" s="289"/>
      <c r="E295" s="289"/>
      <c r="F295" s="289"/>
      <c r="G295" s="289"/>
      <c r="H295" s="289"/>
      <c r="I295" s="289"/>
      <c r="J295" s="290"/>
      <c r="K295" s="152"/>
    </row>
    <row r="296" spans="1:11" ht="13.5" customHeight="1" x14ac:dyDescent="0.25">
      <c r="A296" s="17" t="s">
        <v>12</v>
      </c>
      <c r="B296" s="26" t="s">
        <v>13</v>
      </c>
      <c r="C296" s="26" t="s">
        <v>14</v>
      </c>
      <c r="D296" s="275" t="s">
        <v>15</v>
      </c>
      <c r="E296" s="275"/>
      <c r="F296" s="275"/>
      <c r="G296" s="275"/>
      <c r="H296" s="275"/>
      <c r="I296" s="275"/>
      <c r="J296" s="87"/>
    </row>
    <row r="297" spans="1:11" ht="37.5" customHeight="1" x14ac:dyDescent="0.25">
      <c r="A297" s="276" t="str">
        <f>наличие!E411</f>
        <v xml:space="preserve">Трусы женские Слипы бордовый </v>
      </c>
      <c r="B297" s="277"/>
      <c r="C297" s="23">
        <f>наличие!H411</f>
        <v>150</v>
      </c>
      <c r="D297" s="23">
        <f>наличие!G411</f>
        <v>42</v>
      </c>
      <c r="E297" s="23">
        <f>наличие!G412</f>
        <v>44</v>
      </c>
      <c r="F297" s="23">
        <f>наличие!G413</f>
        <v>46</v>
      </c>
      <c r="G297" s="23">
        <f>наличие!G414</f>
        <v>48</v>
      </c>
      <c r="H297" s="23">
        <f>наличие!G415</f>
        <v>50</v>
      </c>
      <c r="I297" s="23">
        <f>наличие!G416</f>
        <v>52</v>
      </c>
      <c r="J297" s="159" t="str">
        <f>наличие!F417</f>
        <v>Итого</v>
      </c>
    </row>
    <row r="298" spans="1:11" ht="13.5" customHeight="1" x14ac:dyDescent="0.25">
      <c r="A298" s="273" t="s">
        <v>9</v>
      </c>
      <c r="B298" s="274"/>
      <c r="C298" s="274"/>
      <c r="D298" s="23">
        <f>наличие!I411</f>
        <v>0</v>
      </c>
      <c r="E298" s="23">
        <f>наличие!I412</f>
        <v>0</v>
      </c>
      <c r="F298" s="23">
        <f>наличие!I413</f>
        <v>0</v>
      </c>
      <c r="G298" s="23">
        <f>наличие!I414</f>
        <v>0</v>
      </c>
      <c r="H298" s="23">
        <f>наличие!I415</f>
        <v>0</v>
      </c>
      <c r="I298" s="23">
        <f>наличие!I416</f>
        <v>0</v>
      </c>
      <c r="J298" s="78">
        <f>наличие!I417</f>
        <v>0</v>
      </c>
      <c r="K298" s="152"/>
    </row>
    <row r="299" spans="1:11" ht="13.5" customHeight="1" x14ac:dyDescent="0.25">
      <c r="A299" s="273" t="s">
        <v>11</v>
      </c>
      <c r="B299" s="274"/>
      <c r="C299" s="274"/>
      <c r="D299" s="23"/>
      <c r="E299" s="23"/>
      <c r="F299" s="23"/>
      <c r="G299" s="23"/>
      <c r="H299" s="23"/>
      <c r="I299" s="76"/>
      <c r="J299" s="97"/>
      <c r="K299" s="152"/>
    </row>
    <row r="300" spans="1:11" ht="13.5" customHeight="1" thickBot="1" x14ac:dyDescent="0.3">
      <c r="A300" s="307" t="s">
        <v>17</v>
      </c>
      <c r="B300" s="308"/>
      <c r="C300" s="308"/>
      <c r="D300" s="289"/>
      <c r="E300" s="289"/>
      <c r="F300" s="289"/>
      <c r="G300" s="289"/>
      <c r="H300" s="289"/>
      <c r="I300" s="289"/>
      <c r="J300" s="290"/>
      <c r="K300" s="152"/>
    </row>
    <row r="301" spans="1:11" ht="13.5" customHeight="1" x14ac:dyDescent="0.25">
      <c r="A301" s="17" t="s">
        <v>12</v>
      </c>
      <c r="B301" s="26" t="s">
        <v>13</v>
      </c>
      <c r="C301" s="26" t="s">
        <v>14</v>
      </c>
      <c r="D301" s="275" t="s">
        <v>15</v>
      </c>
      <c r="E301" s="275"/>
      <c r="F301" s="275"/>
      <c r="G301" s="275"/>
      <c r="H301" s="275"/>
      <c r="I301" s="275"/>
      <c r="J301" s="87"/>
    </row>
    <row r="302" spans="1:11" ht="42.75" customHeight="1" x14ac:dyDescent="0.25">
      <c r="A302" s="276" t="str">
        <f>наличие!E418</f>
        <v>Трусы женские Слипы красный</v>
      </c>
      <c r="B302" s="277"/>
      <c r="C302" s="23">
        <f>наличие!H418</f>
        <v>150</v>
      </c>
      <c r="D302" s="23" t="str">
        <f>наличие!G418</f>
        <v>нет</v>
      </c>
      <c r="E302" s="23" t="str">
        <f>наличие!G419</f>
        <v>нет</v>
      </c>
      <c r="F302" s="23">
        <f>наличие!G420</f>
        <v>46</v>
      </c>
      <c r="G302" s="23" t="str">
        <f>наличие!G421</f>
        <v>нет</v>
      </c>
      <c r="H302" s="23" t="str">
        <f>наличие!G422</f>
        <v>нет</v>
      </c>
      <c r="I302" s="23">
        <f>наличие!G423</f>
        <v>52</v>
      </c>
      <c r="J302" s="78" t="str">
        <f>наличие!F424</f>
        <v>Итого</v>
      </c>
    </row>
    <row r="303" spans="1:11" ht="13.5" customHeight="1" x14ac:dyDescent="0.25">
      <c r="A303" s="273" t="s">
        <v>9</v>
      </c>
      <c r="B303" s="274"/>
      <c r="C303" s="274"/>
      <c r="D303" s="23">
        <f>наличие!I418</f>
        <v>0</v>
      </c>
      <c r="E303" s="23">
        <f>наличие!I419</f>
        <v>0</v>
      </c>
      <c r="F303" s="23">
        <f>наличие!I420</f>
        <v>0</v>
      </c>
      <c r="G303" s="23">
        <f>наличие!I421</f>
        <v>0</v>
      </c>
      <c r="H303" s="23">
        <f>наличие!I422</f>
        <v>0</v>
      </c>
      <c r="I303" s="23">
        <f>наличие!I423</f>
        <v>0</v>
      </c>
      <c r="J303" s="78">
        <f>наличие!I424</f>
        <v>0</v>
      </c>
    </row>
    <row r="304" spans="1:11" ht="13.5" customHeight="1" x14ac:dyDescent="0.25">
      <c r="A304" s="273" t="s">
        <v>11</v>
      </c>
      <c r="B304" s="274"/>
      <c r="C304" s="274"/>
      <c r="D304" s="23"/>
      <c r="E304" s="23"/>
      <c r="F304" s="23"/>
      <c r="G304" s="23"/>
      <c r="H304" s="76"/>
      <c r="I304" s="320"/>
      <c r="J304" s="321"/>
      <c r="K304" s="152"/>
    </row>
    <row r="305" spans="1:12" ht="13.5" customHeight="1" thickBot="1" x14ac:dyDescent="0.3">
      <c r="A305" s="295" t="s">
        <v>17</v>
      </c>
      <c r="B305" s="296"/>
      <c r="C305" s="296"/>
      <c r="D305" s="271"/>
      <c r="E305" s="271"/>
      <c r="F305" s="271"/>
      <c r="G305" s="271"/>
      <c r="H305" s="271"/>
      <c r="I305" s="271"/>
      <c r="J305" s="272"/>
      <c r="K305" s="152"/>
    </row>
    <row r="306" spans="1:12" ht="21" customHeight="1" thickBot="1" x14ac:dyDescent="0.3">
      <c r="A306" s="300" t="s">
        <v>115</v>
      </c>
      <c r="B306" s="300"/>
      <c r="C306" s="300"/>
      <c r="D306" s="300"/>
      <c r="E306" s="300"/>
      <c r="F306" s="300"/>
      <c r="G306" s="300"/>
      <c r="H306" s="300"/>
      <c r="I306" s="300"/>
      <c r="J306" s="300"/>
      <c r="K306" s="147"/>
    </row>
    <row r="307" spans="1:12" ht="13.5" customHeight="1" x14ac:dyDescent="0.25">
      <c r="A307" s="17" t="s">
        <v>12</v>
      </c>
      <c r="B307" s="26" t="s">
        <v>13</v>
      </c>
      <c r="C307" s="26" t="s">
        <v>14</v>
      </c>
      <c r="D307" s="275" t="s">
        <v>15</v>
      </c>
      <c r="E307" s="275"/>
      <c r="F307" s="275"/>
      <c r="G307" s="275"/>
      <c r="H307" s="275"/>
      <c r="I307" s="275"/>
      <c r="J307" s="87"/>
    </row>
    <row r="308" spans="1:12" ht="55.5" customHeight="1" x14ac:dyDescent="0.25">
      <c r="A308" s="276" t="str">
        <f>наличие!$E$427</f>
        <v xml:space="preserve">Трусы женские Слипы Розы фон серый
</v>
      </c>
      <c r="B308" s="277"/>
      <c r="C308" s="23">
        <f>наличие!$H$427</f>
        <v>165</v>
      </c>
      <c r="D308" s="23">
        <f>наличие!$G$427</f>
        <v>42</v>
      </c>
      <c r="E308" s="23">
        <f>наличие!$G$428</f>
        <v>44</v>
      </c>
      <c r="F308" s="23">
        <f>наличие!$G$429</f>
        <v>46</v>
      </c>
      <c r="G308" s="23">
        <f>наличие!$G$430</f>
        <v>48</v>
      </c>
      <c r="H308" s="23">
        <f>наличие!$G$431</f>
        <v>50</v>
      </c>
      <c r="I308" s="278" t="str">
        <f>наличие!$F$433</f>
        <v>Итого</v>
      </c>
      <c r="J308" s="279"/>
    </row>
    <row r="309" spans="1:12" ht="13.5" customHeight="1" x14ac:dyDescent="0.25">
      <c r="A309" s="273" t="s">
        <v>9</v>
      </c>
      <c r="B309" s="274"/>
      <c r="C309" s="274"/>
      <c r="D309" s="23">
        <f>наличие!I427</f>
        <v>0</v>
      </c>
      <c r="E309" s="23">
        <f>наличие!I428</f>
        <v>0</v>
      </c>
      <c r="F309" s="23">
        <f>наличие!I429</f>
        <v>0</v>
      </c>
      <c r="G309" s="23">
        <f>наличие!I430</f>
        <v>0</v>
      </c>
      <c r="H309" s="23">
        <f>наличие!I431</f>
        <v>0</v>
      </c>
      <c r="I309" s="278">
        <f>наличие!I433</f>
        <v>0</v>
      </c>
      <c r="J309" s="279"/>
    </row>
    <row r="310" spans="1:12" ht="13.5" customHeight="1" x14ac:dyDescent="0.25">
      <c r="A310" s="273" t="s">
        <v>11</v>
      </c>
      <c r="B310" s="274"/>
      <c r="C310" s="274"/>
      <c r="D310" s="23"/>
      <c r="E310" s="23"/>
      <c r="F310" s="23"/>
      <c r="G310" s="23"/>
      <c r="H310" s="76"/>
      <c r="I310" s="320"/>
      <c r="J310" s="321"/>
      <c r="K310" s="152"/>
    </row>
    <row r="311" spans="1:12" ht="13.5" customHeight="1" thickBot="1" x14ac:dyDescent="0.3">
      <c r="A311" s="295" t="s">
        <v>17</v>
      </c>
      <c r="B311" s="296"/>
      <c r="C311" s="296"/>
      <c r="D311" s="271"/>
      <c r="E311" s="271"/>
      <c r="F311" s="271"/>
      <c r="G311" s="271"/>
      <c r="H311" s="271"/>
      <c r="I311" s="271"/>
      <c r="J311" s="272"/>
      <c r="K311" s="152"/>
    </row>
    <row r="312" spans="1:12" ht="13.5" customHeight="1" x14ac:dyDescent="0.25">
      <c r="A312" s="17" t="s">
        <v>12</v>
      </c>
      <c r="B312" s="26" t="s">
        <v>13</v>
      </c>
      <c r="C312" s="26" t="s">
        <v>14</v>
      </c>
      <c r="D312" s="275" t="s">
        <v>15</v>
      </c>
      <c r="E312" s="275"/>
      <c r="F312" s="275"/>
      <c r="G312" s="275"/>
      <c r="H312" s="275"/>
      <c r="I312" s="275"/>
      <c r="J312" s="87"/>
    </row>
    <row r="313" spans="1:12" ht="55.5" customHeight="1" x14ac:dyDescent="0.25">
      <c r="A313" s="276" t="str">
        <f>наличие!E434</f>
        <v xml:space="preserve">Трусы женские Слипы Пирожные
</v>
      </c>
      <c r="B313" s="277"/>
      <c r="C313" s="23">
        <f>наличие!$H$427</f>
        <v>165</v>
      </c>
      <c r="D313" s="23" t="str">
        <f>наличие!G434</f>
        <v>нет</v>
      </c>
      <c r="E313" s="23">
        <f>наличие!G435</f>
        <v>46</v>
      </c>
      <c r="F313" s="23">
        <f>наличие!G436</f>
        <v>48</v>
      </c>
      <c r="G313" s="23" t="str">
        <f>наличие!G437</f>
        <v>нет</v>
      </c>
      <c r="H313" s="23" t="str">
        <f>наличие!G438</f>
        <v>нет</v>
      </c>
      <c r="I313" s="278" t="str">
        <f>наличие!F439</f>
        <v>Итого</v>
      </c>
      <c r="J313" s="279"/>
    </row>
    <row r="314" spans="1:12" ht="13.5" customHeight="1" x14ac:dyDescent="0.25">
      <c r="A314" s="273" t="s">
        <v>9</v>
      </c>
      <c r="B314" s="274"/>
      <c r="C314" s="274"/>
      <c r="D314" s="23">
        <f>наличие!I434</f>
        <v>0</v>
      </c>
      <c r="E314" s="23">
        <f>наличие!I435</f>
        <v>0</v>
      </c>
      <c r="F314" s="23">
        <f>наличие!I436</f>
        <v>0</v>
      </c>
      <c r="G314" s="23">
        <f>наличие!I437</f>
        <v>0</v>
      </c>
      <c r="H314" s="23">
        <f>наличие!I438</f>
        <v>0</v>
      </c>
      <c r="I314" s="278">
        <f>наличие!I439</f>
        <v>0</v>
      </c>
      <c r="J314" s="279"/>
    </row>
    <row r="315" spans="1:12" ht="13.5" customHeight="1" x14ac:dyDescent="0.25">
      <c r="A315" s="273" t="s">
        <v>11</v>
      </c>
      <c r="B315" s="274"/>
      <c r="C315" s="274"/>
      <c r="D315" s="23"/>
      <c r="E315" s="23"/>
      <c r="F315" s="23"/>
      <c r="G315" s="23"/>
      <c r="H315" s="76"/>
      <c r="I315" s="320"/>
      <c r="J315" s="321"/>
      <c r="K315" s="152"/>
    </row>
    <row r="316" spans="1:12" ht="13.5" customHeight="1" thickBot="1" x14ac:dyDescent="0.3">
      <c r="A316" s="295" t="s">
        <v>17</v>
      </c>
      <c r="B316" s="296"/>
      <c r="C316" s="296"/>
      <c r="D316" s="289"/>
      <c r="E316" s="289"/>
      <c r="F316" s="289"/>
      <c r="G316" s="289"/>
      <c r="H316" s="289"/>
      <c r="I316" s="289"/>
      <c r="J316" s="290"/>
      <c r="K316" s="152"/>
    </row>
    <row r="317" spans="1:12" ht="13.5" customHeight="1" x14ac:dyDescent="0.25">
      <c r="A317" s="17" t="s">
        <v>12</v>
      </c>
      <c r="B317" s="26" t="s">
        <v>13</v>
      </c>
      <c r="C317" s="26" t="s">
        <v>14</v>
      </c>
      <c r="D317" s="309" t="s">
        <v>15</v>
      </c>
      <c r="E317" s="310"/>
      <c r="F317" s="310"/>
      <c r="G317" s="310"/>
      <c r="H317" s="310"/>
      <c r="I317" s="310"/>
      <c r="J317" s="311"/>
      <c r="K317" s="93"/>
    </row>
    <row r="318" spans="1:12" ht="55.5" customHeight="1" x14ac:dyDescent="0.25">
      <c r="A318" s="276" t="str">
        <f>наличие!E440</f>
        <v xml:space="preserve">Трусы женские Слипы Бантики фон черный
</v>
      </c>
      <c r="B318" s="277"/>
      <c r="C318" s="23">
        <f>наличие!$H$427</f>
        <v>165</v>
      </c>
      <c r="D318" s="23">
        <f>наличие!G440</f>
        <v>42</v>
      </c>
      <c r="E318" s="23">
        <f>наличие!G441</f>
        <v>44</v>
      </c>
      <c r="F318" s="23">
        <f>наличие!G442</f>
        <v>46</v>
      </c>
      <c r="G318" s="23">
        <f>наличие!G443</f>
        <v>48</v>
      </c>
      <c r="H318" s="23">
        <f>наличие!G444</f>
        <v>50</v>
      </c>
      <c r="I318" s="167">
        <f>наличие!G445</f>
        <v>52</v>
      </c>
      <c r="J318" s="77" t="str">
        <f>наличие!F446</f>
        <v>Итого</v>
      </c>
      <c r="K318" s="155"/>
      <c r="L318" s="25"/>
    </row>
    <row r="319" spans="1:12" ht="13.5" customHeight="1" x14ac:dyDescent="0.25">
      <c r="A319" s="273" t="s">
        <v>9</v>
      </c>
      <c r="B319" s="274"/>
      <c r="C319" s="274"/>
      <c r="D319" s="23">
        <f>наличие!I440</f>
        <v>0</v>
      </c>
      <c r="E319" s="23">
        <f>наличие!I441</f>
        <v>0</v>
      </c>
      <c r="F319" s="23">
        <f>наличие!I442</f>
        <v>0</v>
      </c>
      <c r="G319" s="23">
        <f>наличие!I443</f>
        <v>0</v>
      </c>
      <c r="H319" s="169">
        <f>наличие!I444</f>
        <v>0</v>
      </c>
      <c r="I319" s="169">
        <f>наличие!I445</f>
        <v>0</v>
      </c>
      <c r="J319" s="24">
        <f>наличие!I446</f>
        <v>0</v>
      </c>
      <c r="K319" s="155"/>
    </row>
    <row r="320" spans="1:12" ht="13.5" customHeight="1" x14ac:dyDescent="0.25">
      <c r="A320" s="273" t="s">
        <v>11</v>
      </c>
      <c r="B320" s="274"/>
      <c r="C320" s="274"/>
      <c r="D320" s="167"/>
      <c r="E320" s="167"/>
      <c r="F320" s="167"/>
      <c r="G320" s="167"/>
      <c r="H320" s="170"/>
      <c r="I320" s="170"/>
      <c r="J320" s="76"/>
      <c r="K320" s="93"/>
    </row>
    <row r="321" spans="1:12" ht="13.5" customHeight="1" thickBot="1" x14ac:dyDescent="0.3">
      <c r="A321" s="295" t="s">
        <v>17</v>
      </c>
      <c r="B321" s="296"/>
      <c r="C321" s="312"/>
      <c r="D321" s="309"/>
      <c r="E321" s="310"/>
      <c r="F321" s="310"/>
      <c r="G321" s="310"/>
      <c r="H321" s="310"/>
      <c r="I321" s="310"/>
      <c r="J321" s="311"/>
      <c r="K321" s="93"/>
    </row>
    <row r="322" spans="1:12" ht="13.5" customHeight="1" x14ac:dyDescent="0.25">
      <c r="A322" s="17" t="s">
        <v>12</v>
      </c>
      <c r="B322" s="26" t="s">
        <v>13</v>
      </c>
      <c r="C322" s="26" t="s">
        <v>14</v>
      </c>
      <c r="D322" s="293" t="s">
        <v>15</v>
      </c>
      <c r="E322" s="293"/>
      <c r="F322" s="293"/>
      <c r="G322" s="293"/>
      <c r="H322" s="293"/>
      <c r="I322" s="293"/>
      <c r="J322" s="91"/>
    </row>
    <row r="323" spans="1:12" ht="55.5" customHeight="1" x14ac:dyDescent="0.25">
      <c r="A323" s="276" t="str">
        <f>наличие!E447</f>
        <v xml:space="preserve">Трусы женские Слипы Мелкие цветы фон розовый
</v>
      </c>
      <c r="B323" s="277"/>
      <c r="C323" s="23">
        <f>наличие!$H$427</f>
        <v>165</v>
      </c>
      <c r="D323" s="23">
        <f>K324</f>
        <v>0</v>
      </c>
      <c r="E323" s="23">
        <f>наличие!G448</f>
        <v>44</v>
      </c>
      <c r="F323" s="23">
        <f>наличие!G449</f>
        <v>46</v>
      </c>
      <c r="G323" s="23">
        <f>наличие!G450</f>
        <v>48</v>
      </c>
      <c r="H323" s="23">
        <f>наличие!G451</f>
        <v>50</v>
      </c>
      <c r="I323" s="23">
        <f>наличие!G452</f>
        <v>52</v>
      </c>
      <c r="J323" s="77" t="str">
        <f>наличие!F453</f>
        <v>Итого</v>
      </c>
    </row>
    <row r="324" spans="1:12" ht="13.5" customHeight="1" x14ac:dyDescent="0.25">
      <c r="A324" s="273" t="s">
        <v>9</v>
      </c>
      <c r="B324" s="274"/>
      <c r="C324" s="274"/>
      <c r="D324" s="23">
        <f>наличие!I447</f>
        <v>0</v>
      </c>
      <c r="E324" s="23">
        <f>наличие!I448</f>
        <v>0</v>
      </c>
      <c r="F324" s="23">
        <f>наличие!I449</f>
        <v>0</v>
      </c>
      <c r="G324" s="23">
        <f>наличие!I450</f>
        <v>0</v>
      </c>
      <c r="H324" s="23">
        <f>наличие!I452</f>
        <v>0</v>
      </c>
      <c r="I324" s="76">
        <f>наличие!I452</f>
        <v>0</v>
      </c>
      <c r="J324" s="78">
        <f>наличие!I453</f>
        <v>0</v>
      </c>
    </row>
    <row r="325" spans="1:12" ht="13.5" customHeight="1" x14ac:dyDescent="0.25">
      <c r="A325" s="273" t="s">
        <v>11</v>
      </c>
      <c r="B325" s="274"/>
      <c r="C325" s="274"/>
      <c r="D325" s="23"/>
      <c r="E325" s="23"/>
      <c r="F325" s="23"/>
      <c r="G325" s="23"/>
      <c r="H325" s="76"/>
      <c r="I325" s="76"/>
      <c r="J325" s="97"/>
      <c r="K325" s="152"/>
    </row>
    <row r="326" spans="1:12" ht="13.5" customHeight="1" thickBot="1" x14ac:dyDescent="0.3">
      <c r="A326" s="295" t="s">
        <v>17</v>
      </c>
      <c r="B326" s="296"/>
      <c r="C326" s="296"/>
      <c r="D326" s="271"/>
      <c r="E326" s="271"/>
      <c r="F326" s="271"/>
      <c r="G326" s="271"/>
      <c r="H326" s="271"/>
      <c r="I326" s="271"/>
      <c r="J326" s="272"/>
      <c r="K326" s="152"/>
    </row>
    <row r="327" spans="1:12" ht="13.5" customHeight="1" x14ac:dyDescent="0.25">
      <c r="A327" s="17" t="s">
        <v>12</v>
      </c>
      <c r="B327" s="26" t="s">
        <v>13</v>
      </c>
      <c r="C327" s="26" t="s">
        <v>14</v>
      </c>
      <c r="D327" s="275" t="s">
        <v>15</v>
      </c>
      <c r="E327" s="275"/>
      <c r="F327" s="275"/>
      <c r="G327" s="275"/>
      <c r="H327" s="275"/>
      <c r="I327" s="275"/>
      <c r="J327" s="87"/>
    </row>
    <row r="328" spans="1:12" ht="55.5" customHeight="1" x14ac:dyDescent="0.25">
      <c r="A328" s="276" t="str">
        <f>наличие!E454</f>
        <v xml:space="preserve">Трусы женские Слипы Черника фон экрю
</v>
      </c>
      <c r="B328" s="277"/>
      <c r="C328" s="23">
        <f>наличие!$H$427</f>
        <v>165</v>
      </c>
      <c r="D328" s="23">
        <f>наличие!G454</f>
        <v>42</v>
      </c>
      <c r="E328" s="23">
        <f>наличие!G455</f>
        <v>44</v>
      </c>
      <c r="F328" s="23">
        <f>наличие!G456</f>
        <v>46</v>
      </c>
      <c r="G328" s="23">
        <f>наличие!G457</f>
        <v>48</v>
      </c>
      <c r="H328" s="23">
        <f>наличие!G458</f>
        <v>50</v>
      </c>
      <c r="I328" s="23">
        <f>наличие!G459</f>
        <v>52</v>
      </c>
      <c r="J328" s="77" t="str">
        <f>наличие!F460</f>
        <v>Итого</v>
      </c>
      <c r="K328" s="155"/>
      <c r="L328" s="25"/>
    </row>
    <row r="329" spans="1:12" ht="13.5" customHeight="1" x14ac:dyDescent="0.25">
      <c r="A329" s="273" t="s">
        <v>9</v>
      </c>
      <c r="B329" s="274"/>
      <c r="C329" s="274"/>
      <c r="D329" s="23">
        <f>наличие!I454</f>
        <v>0</v>
      </c>
      <c r="E329" s="23">
        <f>наличие!I455</f>
        <v>0</v>
      </c>
      <c r="F329" s="23">
        <f>наличие!I456</f>
        <v>0</v>
      </c>
      <c r="G329" s="23">
        <f>наличие!I457</f>
        <v>0</v>
      </c>
      <c r="H329" s="23">
        <f>наличие!I458</f>
        <v>0</v>
      </c>
      <c r="I329" s="23">
        <f>наличие!I459</f>
        <v>0</v>
      </c>
      <c r="J329" s="78">
        <f>наличие!I460</f>
        <v>0</v>
      </c>
    </row>
    <row r="330" spans="1:12" ht="13.5" customHeight="1" x14ac:dyDescent="0.25">
      <c r="A330" s="273" t="s">
        <v>11</v>
      </c>
      <c r="B330" s="274"/>
      <c r="C330" s="274"/>
      <c r="D330" s="23"/>
      <c r="E330" s="23"/>
      <c r="F330" s="23"/>
      <c r="G330" s="23"/>
      <c r="H330" s="76"/>
      <c r="I330" s="76"/>
      <c r="J330" s="97"/>
      <c r="K330" s="152"/>
    </row>
    <row r="331" spans="1:12" ht="13.5" customHeight="1" thickBot="1" x14ac:dyDescent="0.3">
      <c r="A331" s="295" t="s">
        <v>17</v>
      </c>
      <c r="B331" s="296"/>
      <c r="C331" s="296"/>
      <c r="D331" s="271"/>
      <c r="E331" s="271"/>
      <c r="F331" s="271"/>
      <c r="G331" s="271"/>
      <c r="H331" s="271"/>
      <c r="I331" s="271"/>
      <c r="J331" s="272"/>
      <c r="K331" s="152"/>
    </row>
    <row r="332" spans="1:12" ht="13.5" customHeight="1" thickBot="1" x14ac:dyDescent="0.3">
      <c r="A332" s="17" t="s">
        <v>12</v>
      </c>
      <c r="B332" s="26" t="s">
        <v>13</v>
      </c>
      <c r="C332" s="26" t="s">
        <v>14</v>
      </c>
      <c r="D332" s="275" t="s">
        <v>15</v>
      </c>
      <c r="E332" s="275"/>
      <c r="F332" s="275"/>
      <c r="G332" s="275"/>
      <c r="H332" s="275"/>
      <c r="I332" s="275"/>
      <c r="J332" s="171"/>
    </row>
    <row r="333" spans="1:12" ht="55.5" customHeight="1" thickBot="1" x14ac:dyDescent="0.3">
      <c r="A333" s="276" t="str">
        <f>наличие!E461</f>
        <v xml:space="preserve">Трусы женские Слипы Сердечки фон белый
</v>
      </c>
      <c r="B333" s="277"/>
      <c r="C333" s="23">
        <f>наличие!$H$427</f>
        <v>165</v>
      </c>
      <c r="D333" s="23">
        <f>наличие!G461</f>
        <v>42</v>
      </c>
      <c r="E333" s="23">
        <f>наличие!G462</f>
        <v>44</v>
      </c>
      <c r="F333" s="23">
        <f>наличие!G463</f>
        <v>46</v>
      </c>
      <c r="G333" s="23">
        <f>наличие!G464</f>
        <v>48</v>
      </c>
      <c r="H333" s="23">
        <f>наличие!G465</f>
        <v>50</v>
      </c>
      <c r="I333" s="23">
        <f>наличие!G466</f>
        <v>52</v>
      </c>
      <c r="J333" s="172" t="str">
        <f>наличие!F467</f>
        <v>Итого</v>
      </c>
    </row>
    <row r="334" spans="1:12" ht="13.5" customHeight="1" x14ac:dyDescent="0.25">
      <c r="A334" s="273" t="s">
        <v>9</v>
      </c>
      <c r="B334" s="274"/>
      <c r="C334" s="274"/>
      <c r="D334" s="23">
        <f>наличие!I461</f>
        <v>0</v>
      </c>
      <c r="E334" s="23">
        <f>наличие!I462</f>
        <v>0</v>
      </c>
      <c r="F334" s="23">
        <f>наличие!I463</f>
        <v>0</v>
      </c>
      <c r="G334" s="23">
        <f>наличие!I464</f>
        <v>0</v>
      </c>
      <c r="H334" s="23">
        <f>наличие!I465</f>
        <v>0</v>
      </c>
      <c r="I334" s="23">
        <f>наличие!I473</f>
        <v>0</v>
      </c>
      <c r="J334" s="91">
        <f>наличие!I467</f>
        <v>0</v>
      </c>
    </row>
    <row r="335" spans="1:12" ht="13.5" customHeight="1" x14ac:dyDescent="0.25">
      <c r="A335" s="273" t="s">
        <v>11</v>
      </c>
      <c r="B335" s="274"/>
      <c r="C335" s="274"/>
      <c r="D335" s="23"/>
      <c r="E335" s="23"/>
      <c r="F335" s="23"/>
      <c r="G335" s="23"/>
      <c r="H335" s="76"/>
      <c r="I335" s="76"/>
      <c r="J335" s="97"/>
      <c r="K335" s="152"/>
    </row>
    <row r="336" spans="1:12" ht="13.5" customHeight="1" thickBot="1" x14ac:dyDescent="0.3">
      <c r="A336" s="295" t="s">
        <v>17</v>
      </c>
      <c r="B336" s="296"/>
      <c r="C336" s="296"/>
      <c r="D336" s="271"/>
      <c r="E336" s="271"/>
      <c r="F336" s="271"/>
      <c r="G336" s="271"/>
      <c r="H336" s="271"/>
      <c r="I336" s="271"/>
      <c r="J336" s="272"/>
      <c r="K336" s="152"/>
    </row>
    <row r="337" spans="1:11" ht="13.5" customHeight="1" x14ac:dyDescent="0.25">
      <c r="A337" s="17" t="s">
        <v>12</v>
      </c>
      <c r="B337" s="26" t="s">
        <v>13</v>
      </c>
      <c r="C337" s="26" t="s">
        <v>14</v>
      </c>
      <c r="D337" s="275" t="s">
        <v>15</v>
      </c>
      <c r="E337" s="275"/>
      <c r="F337" s="275"/>
      <c r="G337" s="275"/>
      <c r="H337" s="275"/>
      <c r="I337" s="275"/>
      <c r="J337" s="171"/>
    </row>
    <row r="338" spans="1:11" ht="55.5" customHeight="1" x14ac:dyDescent="0.25">
      <c r="A338" s="276" t="str">
        <f>наличие!E468</f>
        <v xml:space="preserve">Трусы женские Слипы Горох фон серый
</v>
      </c>
      <c r="B338" s="277"/>
      <c r="C338" s="23">
        <f>наличие!$H$427</f>
        <v>165</v>
      </c>
      <c r="D338" s="23">
        <f>наличие!G468</f>
        <v>42</v>
      </c>
      <c r="E338" s="23">
        <f>наличие!G469</f>
        <v>44</v>
      </c>
      <c r="F338" s="23">
        <f>наличие!G470</f>
        <v>46</v>
      </c>
      <c r="G338" s="23">
        <f>наличие!G471</f>
        <v>48</v>
      </c>
      <c r="H338" s="23">
        <f>наличие!G472</f>
        <v>50</v>
      </c>
      <c r="I338" s="23">
        <f>наличие!G473</f>
        <v>52</v>
      </c>
      <c r="J338" s="77" t="str">
        <f>наличие!F474</f>
        <v>Итого</v>
      </c>
    </row>
    <row r="339" spans="1:11" ht="13.5" customHeight="1" x14ac:dyDescent="0.25">
      <c r="A339" s="273" t="s">
        <v>9</v>
      </c>
      <c r="B339" s="274"/>
      <c r="C339" s="274"/>
      <c r="D339" s="23">
        <f>наличие!I468</f>
        <v>0</v>
      </c>
      <c r="E339" s="23">
        <f>наличие!I469</f>
        <v>0</v>
      </c>
      <c r="F339" s="23">
        <f>наличие!I470</f>
        <v>0</v>
      </c>
      <c r="G339" s="23">
        <f>наличие!I471</f>
        <v>0</v>
      </c>
      <c r="H339" s="23">
        <f>наличие!I472</f>
        <v>0</v>
      </c>
      <c r="I339" s="23">
        <f>наличие!I473</f>
        <v>0</v>
      </c>
      <c r="J339" s="91">
        <f>наличие!I474</f>
        <v>0</v>
      </c>
    </row>
    <row r="340" spans="1:11" ht="13.5" customHeight="1" x14ac:dyDescent="0.25">
      <c r="A340" s="273" t="s">
        <v>11</v>
      </c>
      <c r="B340" s="274"/>
      <c r="C340" s="274"/>
      <c r="D340" s="23"/>
      <c r="E340" s="23"/>
      <c r="F340" s="23"/>
      <c r="G340" s="23"/>
      <c r="H340" s="76"/>
      <c r="I340" s="76"/>
      <c r="J340" s="97"/>
      <c r="K340" s="152"/>
    </row>
    <row r="341" spans="1:11" ht="13.5" customHeight="1" thickBot="1" x14ac:dyDescent="0.3">
      <c r="A341" s="295" t="s">
        <v>17</v>
      </c>
      <c r="B341" s="296"/>
      <c r="C341" s="296"/>
      <c r="D341" s="271"/>
      <c r="E341" s="271"/>
      <c r="F341" s="271"/>
      <c r="G341" s="271"/>
      <c r="H341" s="271"/>
      <c r="I341" s="271"/>
      <c r="J341" s="272"/>
      <c r="K341" s="152"/>
    </row>
    <row r="342" spans="1:11" ht="13.5" customHeight="1" x14ac:dyDescent="0.25">
      <c r="A342" s="17" t="s">
        <v>12</v>
      </c>
      <c r="B342" s="26" t="s">
        <v>13</v>
      </c>
      <c r="C342" s="26" t="s">
        <v>14</v>
      </c>
      <c r="D342" s="275" t="s">
        <v>15</v>
      </c>
      <c r="E342" s="275"/>
      <c r="F342" s="275"/>
      <c r="G342" s="275"/>
      <c r="H342" s="275"/>
      <c r="I342" s="275"/>
      <c r="J342" s="171"/>
    </row>
    <row r="343" spans="1:11" ht="55.5" customHeight="1" x14ac:dyDescent="0.25">
      <c r="A343" s="276" t="str">
        <f>наличие!E475</f>
        <v xml:space="preserve">Трусы женские Слипы  Цветы фон коралл
</v>
      </c>
      <c r="B343" s="277"/>
      <c r="C343" s="23">
        <f>наличие!H475</f>
        <v>165</v>
      </c>
      <c r="D343" s="23">
        <f>наличие!G475</f>
        <v>42</v>
      </c>
      <c r="E343" s="23">
        <f>наличие!G476</f>
        <v>44</v>
      </c>
      <c r="F343" s="23">
        <f>наличие!G477</f>
        <v>46</v>
      </c>
      <c r="G343" s="23">
        <f>наличие!G478</f>
        <v>48</v>
      </c>
      <c r="H343" s="23">
        <f>наличие!G479</f>
        <v>50</v>
      </c>
      <c r="I343" s="23">
        <f>наличие!G480</f>
        <v>52</v>
      </c>
      <c r="J343" s="77" t="str">
        <f>наличие!F481</f>
        <v>Итого</v>
      </c>
    </row>
    <row r="344" spans="1:11" ht="13.5" customHeight="1" x14ac:dyDescent="0.25">
      <c r="A344" s="273" t="s">
        <v>9</v>
      </c>
      <c r="B344" s="274"/>
      <c r="C344" s="274"/>
      <c r="D344" s="23">
        <f>наличие!I475</f>
        <v>0</v>
      </c>
      <c r="E344" s="23">
        <f>наличие!I476</f>
        <v>0</v>
      </c>
      <c r="F344" s="23">
        <f>наличие!I477</f>
        <v>0</v>
      </c>
      <c r="G344" s="23">
        <f>наличие!I478</f>
        <v>0</v>
      </c>
      <c r="H344" s="23">
        <f>наличие!I479</f>
        <v>0</v>
      </c>
      <c r="I344" s="23">
        <f>наличие!I480</f>
        <v>0</v>
      </c>
      <c r="J344" s="91">
        <f>наличие!I481</f>
        <v>0</v>
      </c>
    </row>
    <row r="345" spans="1:11" ht="13.5" customHeight="1" x14ac:dyDescent="0.25">
      <c r="A345" s="273" t="s">
        <v>11</v>
      </c>
      <c r="B345" s="274"/>
      <c r="C345" s="274"/>
      <c r="D345" s="23"/>
      <c r="E345" s="23"/>
      <c r="F345" s="23"/>
      <c r="G345" s="23"/>
      <c r="H345" s="76"/>
      <c r="I345" s="76"/>
      <c r="J345" s="97"/>
      <c r="K345" s="152"/>
    </row>
    <row r="346" spans="1:11" ht="13.5" customHeight="1" thickBot="1" x14ac:dyDescent="0.3">
      <c r="A346" s="295" t="s">
        <v>17</v>
      </c>
      <c r="B346" s="296"/>
      <c r="C346" s="296"/>
      <c r="D346" s="271"/>
      <c r="E346" s="271"/>
      <c r="F346" s="271"/>
      <c r="G346" s="271"/>
      <c r="H346" s="271"/>
      <c r="I346" s="271"/>
      <c r="J346" s="272"/>
      <c r="K346" s="152"/>
    </row>
    <row r="347" spans="1:11" ht="13.5" customHeight="1" x14ac:dyDescent="0.25">
      <c r="A347" s="17" t="s">
        <v>12</v>
      </c>
      <c r="B347" s="26" t="s">
        <v>13</v>
      </c>
      <c r="C347" s="26" t="s">
        <v>14</v>
      </c>
      <c r="D347" s="275" t="s">
        <v>15</v>
      </c>
      <c r="E347" s="275"/>
      <c r="F347" s="275"/>
      <c r="G347" s="275"/>
      <c r="H347" s="275"/>
      <c r="I347" s="275"/>
      <c r="J347" s="87"/>
    </row>
    <row r="348" spans="1:11" ht="55.5" customHeight="1" x14ac:dyDescent="0.25">
      <c r="A348" s="276" t="str">
        <f>наличие!E482</f>
        <v xml:space="preserve">Трусы женские Слипы Мелкий горох фон темно-синий
</v>
      </c>
      <c r="B348" s="277"/>
      <c r="C348" s="23">
        <v>165</v>
      </c>
      <c r="D348" s="23">
        <f>наличие!G482</f>
        <v>42</v>
      </c>
      <c r="E348" s="23">
        <f>наличие!G483</f>
        <v>44</v>
      </c>
      <c r="F348" s="23">
        <f>наличие!G484</f>
        <v>46</v>
      </c>
      <c r="G348" s="23">
        <f>наличие!G485</f>
        <v>48</v>
      </c>
      <c r="H348" s="23">
        <f>наличие!G486</f>
        <v>50</v>
      </c>
      <c r="I348" s="23">
        <f>наличие!G487</f>
        <v>52</v>
      </c>
      <c r="J348" s="89" t="str">
        <f>наличие!F488</f>
        <v>Итого</v>
      </c>
    </row>
    <row r="349" spans="1:11" ht="13.5" customHeight="1" x14ac:dyDescent="0.25">
      <c r="A349" s="273" t="s">
        <v>9</v>
      </c>
      <c r="B349" s="274"/>
      <c r="C349" s="274"/>
      <c r="D349" s="23">
        <f>наличие!I482</f>
        <v>0</v>
      </c>
      <c r="E349" s="23">
        <f>наличие!I483</f>
        <v>0</v>
      </c>
      <c r="F349" s="23">
        <f>наличие!I484</f>
        <v>0</v>
      </c>
      <c r="G349" s="23">
        <f>наличие!I485</f>
        <v>0</v>
      </c>
      <c r="H349" s="23">
        <f>наличие!I486</f>
        <v>0</v>
      </c>
      <c r="I349" s="23">
        <f>наличие!I487</f>
        <v>0</v>
      </c>
      <c r="J349" s="78">
        <f>наличие!I488</f>
        <v>0</v>
      </c>
    </row>
    <row r="350" spans="1:11" ht="13.5" customHeight="1" x14ac:dyDescent="0.25">
      <c r="A350" s="273" t="s">
        <v>11</v>
      </c>
      <c r="B350" s="274"/>
      <c r="C350" s="274"/>
      <c r="D350" s="23"/>
      <c r="E350" s="23"/>
      <c r="F350" s="23"/>
      <c r="G350" s="23"/>
      <c r="H350" s="76"/>
      <c r="I350" s="76"/>
      <c r="J350" s="97"/>
      <c r="K350" s="152"/>
    </row>
    <row r="351" spans="1:11" ht="13.5" customHeight="1" thickBot="1" x14ac:dyDescent="0.3">
      <c r="A351" s="295" t="s">
        <v>17</v>
      </c>
      <c r="B351" s="296"/>
      <c r="C351" s="296"/>
      <c r="D351" s="271"/>
      <c r="E351" s="271"/>
      <c r="F351" s="271"/>
      <c r="G351" s="271"/>
      <c r="H351" s="271"/>
      <c r="I351" s="271"/>
      <c r="J351" s="272"/>
      <c r="K351" s="152"/>
    </row>
    <row r="352" spans="1:11" ht="21" customHeight="1" thickBot="1" x14ac:dyDescent="0.3">
      <c r="A352" s="300" t="s">
        <v>101</v>
      </c>
      <c r="B352" s="300"/>
      <c r="C352" s="300"/>
      <c r="D352" s="300"/>
      <c r="E352" s="300"/>
      <c r="F352" s="300"/>
      <c r="G352" s="300"/>
      <c r="H352" s="300"/>
      <c r="I352" s="300"/>
      <c r="J352" s="300"/>
      <c r="K352" s="147"/>
    </row>
    <row r="353" spans="1:11" ht="55.5" customHeight="1" x14ac:dyDescent="0.25">
      <c r="A353" s="341" t="str">
        <f>наличие!E491</f>
        <v>Трусы женские  Слипы "Бажена"                          белый</v>
      </c>
      <c r="B353" s="342"/>
      <c r="C353" s="26">
        <f>наличие!H491</f>
        <v>166</v>
      </c>
      <c r="D353" s="26">
        <f>наличие!G491</f>
        <v>42</v>
      </c>
      <c r="E353" s="26">
        <f>наличие!G492</f>
        <v>44</v>
      </c>
      <c r="F353" s="26">
        <f>наличие!G493</f>
        <v>46</v>
      </c>
      <c r="G353" s="26">
        <f>наличие!G494</f>
        <v>48</v>
      </c>
      <c r="H353" s="26">
        <f>наличие!G495</f>
        <v>50</v>
      </c>
      <c r="I353" s="26">
        <f>наличие!G496</f>
        <v>52</v>
      </c>
      <c r="J353" s="145" t="str">
        <f>наличие!F497</f>
        <v>Итого</v>
      </c>
      <c r="K353" s="155"/>
    </row>
    <row r="354" spans="1:11" ht="13.5" customHeight="1" x14ac:dyDescent="0.25">
      <c r="A354" s="273" t="s">
        <v>9</v>
      </c>
      <c r="B354" s="274"/>
      <c r="C354" s="274"/>
      <c r="D354" s="23">
        <f>наличие!I491</f>
        <v>0</v>
      </c>
      <c r="E354" s="23">
        <f>наличие!I492</f>
        <v>0</v>
      </c>
      <c r="F354" s="23">
        <f>наличие!I493</f>
        <v>0</v>
      </c>
      <c r="G354" s="23">
        <f>наличие!I494</f>
        <v>0</v>
      </c>
      <c r="H354" s="23">
        <f>наличие!I495</f>
        <v>0</v>
      </c>
      <c r="I354" s="23">
        <f>наличие!I496</f>
        <v>0</v>
      </c>
      <c r="J354" s="78">
        <f>наличие!I497</f>
        <v>0</v>
      </c>
    </row>
    <row r="355" spans="1:11" ht="13.5" customHeight="1" x14ac:dyDescent="0.25">
      <c r="A355" s="273" t="s">
        <v>11</v>
      </c>
      <c r="B355" s="274"/>
      <c r="C355" s="274"/>
      <c r="D355" s="23"/>
      <c r="E355" s="23"/>
      <c r="F355" s="23"/>
      <c r="G355" s="23"/>
      <c r="H355" s="76"/>
      <c r="I355" s="76"/>
      <c r="J355" s="97"/>
      <c r="K355" s="93"/>
    </row>
    <row r="356" spans="1:11" ht="13.5" customHeight="1" thickBot="1" x14ac:dyDescent="0.3">
      <c r="A356" s="295" t="s">
        <v>17</v>
      </c>
      <c r="B356" s="296"/>
      <c r="C356" s="296"/>
      <c r="D356" s="271"/>
      <c r="E356" s="271"/>
      <c r="F356" s="271"/>
      <c r="G356" s="271"/>
      <c r="H356" s="271"/>
      <c r="I356" s="271"/>
      <c r="J356" s="272"/>
      <c r="K356" s="152"/>
    </row>
    <row r="357" spans="1:11" ht="55.5" customHeight="1" x14ac:dyDescent="0.25">
      <c r="A357" s="318" t="str">
        <f>наличие!E498</f>
        <v>Трусы женские  Слипы "Бажена"                          черный</v>
      </c>
      <c r="B357" s="319"/>
      <c r="C357" s="18">
        <f>наличие!H495</f>
        <v>166</v>
      </c>
      <c r="D357" s="18">
        <f>наличие!G498</f>
        <v>42</v>
      </c>
      <c r="E357" s="18">
        <f>наличие!G499</f>
        <v>44</v>
      </c>
      <c r="F357" s="18">
        <f>наличие!G500</f>
        <v>46</v>
      </c>
      <c r="G357" s="18">
        <f>наличие!G501</f>
        <v>48</v>
      </c>
      <c r="H357" s="18">
        <f>наличие!G502</f>
        <v>50</v>
      </c>
      <c r="I357" s="18">
        <f>наличие!G503</f>
        <v>52</v>
      </c>
      <c r="J357" s="144" t="str">
        <f>наличие!F504</f>
        <v>Итого</v>
      </c>
      <c r="K357" s="155"/>
    </row>
    <row r="358" spans="1:11" ht="13.5" customHeight="1" x14ac:dyDescent="0.25">
      <c r="A358" s="273" t="s">
        <v>9</v>
      </c>
      <c r="B358" s="274"/>
      <c r="C358" s="274"/>
      <c r="D358" s="23">
        <f>наличие!I498</f>
        <v>0</v>
      </c>
      <c r="E358" s="23">
        <f>наличие!I499</f>
        <v>0</v>
      </c>
      <c r="F358" s="23">
        <f>наличие!I500</f>
        <v>0</v>
      </c>
      <c r="G358" s="23">
        <f>наличие!I501</f>
        <v>0</v>
      </c>
      <c r="H358" s="23">
        <f>наличие!I502</f>
        <v>0</v>
      </c>
      <c r="I358" s="23">
        <f>наличие!I503</f>
        <v>0</v>
      </c>
      <c r="J358" s="78">
        <f>наличие!I504</f>
        <v>0</v>
      </c>
    </row>
    <row r="359" spans="1:11" ht="13.5" customHeight="1" x14ac:dyDescent="0.25">
      <c r="A359" s="273" t="s">
        <v>11</v>
      </c>
      <c r="B359" s="274"/>
      <c r="C359" s="274"/>
      <c r="D359" s="23"/>
      <c r="E359" s="23"/>
      <c r="F359" s="23"/>
      <c r="G359" s="23"/>
      <c r="H359" s="76"/>
      <c r="I359" s="76"/>
      <c r="J359" s="97"/>
      <c r="K359" s="93"/>
    </row>
    <row r="360" spans="1:11" ht="13.5" customHeight="1" thickBot="1" x14ac:dyDescent="0.3">
      <c r="A360" s="295" t="s">
        <v>17</v>
      </c>
      <c r="B360" s="296"/>
      <c r="C360" s="296"/>
      <c r="D360" s="271"/>
      <c r="E360" s="271"/>
      <c r="F360" s="271"/>
      <c r="G360" s="271"/>
      <c r="H360" s="271"/>
      <c r="I360" s="271"/>
      <c r="J360" s="272"/>
      <c r="K360" s="152"/>
    </row>
    <row r="361" spans="1:11" ht="55.5" customHeight="1" x14ac:dyDescent="0.25">
      <c r="A361" s="276" t="str">
        <f>наличие!E505</f>
        <v>Трусы женские  Слипы "Бажена"                          бежевый</v>
      </c>
      <c r="B361" s="277"/>
      <c r="C361" s="23">
        <f>наличие!H499</f>
        <v>166</v>
      </c>
      <c r="D361" s="23">
        <f>наличие!G505</f>
        <v>42</v>
      </c>
      <c r="E361" s="23">
        <f>наличие!G506</f>
        <v>44</v>
      </c>
      <c r="F361" s="23">
        <f>наличие!G507</f>
        <v>46</v>
      </c>
      <c r="G361" s="23">
        <f>наличие!G508</f>
        <v>48</v>
      </c>
      <c r="H361" s="23">
        <f>наличие!G509</f>
        <v>50</v>
      </c>
      <c r="I361" s="23">
        <f>наличие!G510</f>
        <v>52</v>
      </c>
      <c r="J361" s="89" t="str">
        <f>наличие!F511</f>
        <v>Итого</v>
      </c>
      <c r="K361" s="155"/>
    </row>
    <row r="362" spans="1:11" ht="13.5" customHeight="1" x14ac:dyDescent="0.25">
      <c r="A362" s="273" t="s">
        <v>9</v>
      </c>
      <c r="B362" s="274"/>
      <c r="C362" s="274"/>
      <c r="D362" s="23">
        <f>наличие!I505</f>
        <v>0</v>
      </c>
      <c r="E362" s="23">
        <f>наличие!I506</f>
        <v>0</v>
      </c>
      <c r="F362" s="23">
        <f>наличие!I507</f>
        <v>0</v>
      </c>
      <c r="G362" s="23">
        <f>наличие!I508</f>
        <v>0</v>
      </c>
      <c r="H362" s="23">
        <f>наличие!I509</f>
        <v>0</v>
      </c>
      <c r="I362" s="23">
        <f>наличие!I510</f>
        <v>0</v>
      </c>
      <c r="J362" s="78">
        <f>наличие!I511</f>
        <v>0</v>
      </c>
    </row>
    <row r="363" spans="1:11" ht="13.5" customHeight="1" x14ac:dyDescent="0.25">
      <c r="A363" s="273" t="s">
        <v>11</v>
      </c>
      <c r="B363" s="274"/>
      <c r="C363" s="274"/>
      <c r="D363" s="23"/>
      <c r="E363" s="23"/>
      <c r="F363" s="23"/>
      <c r="G363" s="23"/>
      <c r="H363" s="76"/>
      <c r="I363" s="76"/>
      <c r="J363" s="97"/>
      <c r="K363" s="93"/>
    </row>
    <row r="364" spans="1:11" ht="13.5" customHeight="1" thickBot="1" x14ac:dyDescent="0.3">
      <c r="A364" s="295" t="s">
        <v>17</v>
      </c>
      <c r="B364" s="296"/>
      <c r="C364" s="296"/>
      <c r="D364" s="271"/>
      <c r="E364" s="271"/>
      <c r="F364" s="271"/>
      <c r="G364" s="271"/>
      <c r="H364" s="271"/>
      <c r="I364" s="271"/>
      <c r="J364" s="272"/>
      <c r="K364" s="152"/>
    </row>
    <row r="365" spans="1:11" ht="21" customHeight="1" x14ac:dyDescent="0.25">
      <c r="A365" s="300" t="s">
        <v>137</v>
      </c>
      <c r="B365" s="300"/>
      <c r="C365" s="300"/>
      <c r="D365" s="300"/>
      <c r="E365" s="300"/>
      <c r="F365" s="300"/>
      <c r="G365" s="300"/>
      <c r="H365" s="300"/>
      <c r="I365" s="300"/>
      <c r="J365" s="300"/>
      <c r="K365" s="147"/>
    </row>
    <row r="366" spans="1:11" ht="55.5" customHeight="1" x14ac:dyDescent="0.25">
      <c r="A366" s="276" t="str">
        <f>наличие!E514</f>
        <v>Трусы женские  Бразильяна "Марго"                          черный</v>
      </c>
      <c r="B366" s="277"/>
      <c r="C366" s="23">
        <f>наличие!H514</f>
        <v>199</v>
      </c>
      <c r="D366" s="23">
        <f>наличие!G514</f>
        <v>46</v>
      </c>
      <c r="E366" s="23">
        <f>наличие!G515</f>
        <v>48</v>
      </c>
      <c r="F366" s="23">
        <f>наличие!G516</f>
        <v>50</v>
      </c>
      <c r="G366" s="23">
        <f>наличие!G517</f>
        <v>52</v>
      </c>
      <c r="H366" s="23">
        <f>наличие!G518</f>
        <v>54</v>
      </c>
      <c r="I366" s="23">
        <f>наличие!G519</f>
        <v>56</v>
      </c>
      <c r="J366" s="89" t="str">
        <f>наличие!F520</f>
        <v>Итого</v>
      </c>
      <c r="K366" s="155"/>
    </row>
    <row r="367" spans="1:11" ht="13.5" customHeight="1" x14ac:dyDescent="0.25">
      <c r="A367" s="273" t="s">
        <v>9</v>
      </c>
      <c r="B367" s="274"/>
      <c r="C367" s="274"/>
      <c r="D367" s="23">
        <f>наличие!I514</f>
        <v>0</v>
      </c>
      <c r="E367" s="23">
        <f>наличие!I515</f>
        <v>0</v>
      </c>
      <c r="F367" s="23">
        <f>наличие!I516</f>
        <v>0</v>
      </c>
      <c r="G367" s="23">
        <f>наличие!I517</f>
        <v>0</v>
      </c>
      <c r="H367" s="23">
        <f>наличие!I518</f>
        <v>0</v>
      </c>
      <c r="I367" s="23">
        <f>наличие!I519</f>
        <v>0</v>
      </c>
      <c r="J367" s="78">
        <f>наличие!I520</f>
        <v>0</v>
      </c>
    </row>
    <row r="368" spans="1:11" ht="13.5" customHeight="1" x14ac:dyDescent="0.25">
      <c r="A368" s="273" t="s">
        <v>11</v>
      </c>
      <c r="B368" s="274"/>
      <c r="C368" s="274"/>
      <c r="D368" s="23"/>
      <c r="E368" s="23"/>
      <c r="F368" s="23"/>
      <c r="G368" s="23"/>
      <c r="H368" s="76"/>
      <c r="I368" s="76"/>
      <c r="J368" s="97"/>
      <c r="K368" s="93"/>
    </row>
    <row r="369" spans="1:11" ht="13.5" customHeight="1" thickBot="1" x14ac:dyDescent="0.3">
      <c r="A369" s="295" t="s">
        <v>17</v>
      </c>
      <c r="B369" s="296"/>
      <c r="C369" s="296"/>
      <c r="D369" s="271"/>
      <c r="E369" s="271"/>
      <c r="F369" s="271"/>
      <c r="G369" s="271"/>
      <c r="H369" s="271"/>
      <c r="I369" s="271"/>
      <c r="J369" s="272"/>
      <c r="K369" s="152"/>
    </row>
    <row r="370" spans="1:11" ht="21" customHeight="1" x14ac:dyDescent="0.25">
      <c r="A370" s="300" t="str">
        <f>наличие!A522</f>
        <v xml:space="preserve">Трусы женские Бразильяна "Виктория" </v>
      </c>
      <c r="B370" s="300"/>
      <c r="C370" s="300"/>
      <c r="D370" s="300"/>
      <c r="E370" s="300"/>
      <c r="F370" s="300"/>
      <c r="G370" s="300"/>
      <c r="H370" s="300"/>
      <c r="I370" s="300"/>
      <c r="J370" s="300"/>
      <c r="K370" s="147"/>
    </row>
    <row r="371" spans="1:11" ht="55.5" customHeight="1" x14ac:dyDescent="0.25">
      <c r="A371" s="276" t="str">
        <f>наличие!E523</f>
        <v>Трусы женские  Бразильяна "Виктория"                          бордовый</v>
      </c>
      <c r="B371" s="277"/>
      <c r="C371" s="23">
        <f>наличие!H523</f>
        <v>199</v>
      </c>
      <c r="D371" s="23" t="str">
        <f>наличие!G523</f>
        <v>нет</v>
      </c>
      <c r="E371" s="23">
        <f>наличие!G524</f>
        <v>44</v>
      </c>
      <c r="F371" s="23">
        <f>наличие!G525</f>
        <v>46</v>
      </c>
      <c r="G371" s="23">
        <f>наличие!G526</f>
        <v>48</v>
      </c>
      <c r="H371" s="23">
        <f>наличие!G527</f>
        <v>50</v>
      </c>
      <c r="I371" s="23">
        <f>наличие!G528</f>
        <v>52</v>
      </c>
      <c r="J371" s="78" t="str">
        <f>наличие!F529</f>
        <v>Итого</v>
      </c>
      <c r="K371" s="155"/>
    </row>
    <row r="372" spans="1:11" ht="13.5" customHeight="1" x14ac:dyDescent="0.25">
      <c r="A372" s="273" t="s">
        <v>9</v>
      </c>
      <c r="B372" s="274"/>
      <c r="C372" s="274"/>
      <c r="D372" s="23">
        <f>наличие!I523</f>
        <v>0</v>
      </c>
      <c r="E372" s="23">
        <f>наличие!I524</f>
        <v>0</v>
      </c>
      <c r="F372" s="23">
        <f>наличие!I525</f>
        <v>0</v>
      </c>
      <c r="G372" s="23">
        <f>наличие!I526</f>
        <v>0</v>
      </c>
      <c r="H372" s="23">
        <f>наличие!I527</f>
        <v>0</v>
      </c>
      <c r="I372" s="23">
        <f>наличие!I528</f>
        <v>0</v>
      </c>
      <c r="J372" s="78">
        <f>наличие!I529</f>
        <v>0</v>
      </c>
    </row>
    <row r="373" spans="1:11" ht="13.5" customHeight="1" x14ac:dyDescent="0.25">
      <c r="A373" s="273" t="s">
        <v>11</v>
      </c>
      <c r="B373" s="274"/>
      <c r="C373" s="274"/>
      <c r="D373" s="23"/>
      <c r="E373" s="23"/>
      <c r="F373" s="23"/>
      <c r="G373" s="23"/>
      <c r="H373" s="76"/>
      <c r="I373" s="76"/>
      <c r="J373" s="97"/>
      <c r="K373" s="93"/>
    </row>
    <row r="374" spans="1:11" ht="13.5" customHeight="1" thickBot="1" x14ac:dyDescent="0.3">
      <c r="A374" s="295" t="s">
        <v>17</v>
      </c>
      <c r="B374" s="296"/>
      <c r="C374" s="296"/>
      <c r="D374" s="271"/>
      <c r="E374" s="271"/>
      <c r="F374" s="271"/>
      <c r="G374" s="271"/>
      <c r="H374" s="271"/>
      <c r="I374" s="271"/>
      <c r="J374" s="272"/>
      <c r="K374" s="152"/>
    </row>
    <row r="375" spans="1:11" ht="30" customHeight="1" thickBot="1" x14ac:dyDescent="0.3">
      <c r="A375" s="340" t="s">
        <v>8</v>
      </c>
      <c r="B375" s="340"/>
      <c r="C375" s="340"/>
      <c r="D375" s="340"/>
      <c r="E375" s="340"/>
      <c r="F375" s="340"/>
      <c r="G375" s="340"/>
      <c r="H375" s="340"/>
      <c r="I375" s="340"/>
      <c r="J375" s="340"/>
      <c r="K375" s="148"/>
    </row>
    <row r="376" spans="1:11" ht="13.5" customHeight="1" x14ac:dyDescent="0.25">
      <c r="A376" s="98" t="s">
        <v>12</v>
      </c>
      <c r="B376" s="27" t="s">
        <v>13</v>
      </c>
      <c r="C376" s="27" t="s">
        <v>14</v>
      </c>
      <c r="D376" s="337" t="s">
        <v>15</v>
      </c>
      <c r="E376" s="337"/>
      <c r="F376" s="337"/>
      <c r="G376" s="337"/>
      <c r="H376" s="337"/>
      <c r="I376" s="337"/>
      <c r="J376" s="338" t="s">
        <v>10</v>
      </c>
      <c r="K376" s="153"/>
    </row>
    <row r="377" spans="1:11" ht="29.25" customHeight="1" x14ac:dyDescent="0.25">
      <c r="A377" s="276" t="str">
        <f>наличие!E532</f>
        <v>Трусы женские Брифы черный</v>
      </c>
      <c r="B377" s="277"/>
      <c r="C377" s="16">
        <f>наличие!H533</f>
        <v>226</v>
      </c>
      <c r="D377" s="16" t="str">
        <f>наличие!G532</f>
        <v>нет</v>
      </c>
      <c r="E377" s="16" t="str">
        <f>наличие!G533</f>
        <v>нет</v>
      </c>
      <c r="F377" s="16">
        <f>наличие!G534</f>
        <v>50</v>
      </c>
      <c r="G377" s="16">
        <f>наличие!G535</f>
        <v>52</v>
      </c>
      <c r="H377" s="16">
        <f>наличие!G536</f>
        <v>54</v>
      </c>
      <c r="I377" s="16">
        <f>наличие!G537</f>
        <v>56</v>
      </c>
      <c r="J377" s="339"/>
      <c r="K377" s="153"/>
    </row>
    <row r="378" spans="1:11" ht="13.5" customHeight="1" x14ac:dyDescent="0.25">
      <c r="A378" s="273" t="s">
        <v>9</v>
      </c>
      <c r="B378" s="274"/>
      <c r="C378" s="274"/>
      <c r="D378" s="16">
        <f>наличие!I532</f>
        <v>0</v>
      </c>
      <c r="E378" s="16">
        <f>наличие!I533</f>
        <v>0</v>
      </c>
      <c r="F378" s="16">
        <f>наличие!I534</f>
        <v>0</v>
      </c>
      <c r="G378" s="16">
        <f>наличие!I535</f>
        <v>0</v>
      </c>
      <c r="H378" s="16">
        <f>наличие!I536</f>
        <v>0</v>
      </c>
      <c r="I378" s="16">
        <f>наличие!I537</f>
        <v>0</v>
      </c>
      <c r="J378" s="99">
        <f>наличие!I538</f>
        <v>0</v>
      </c>
      <c r="K378" s="153"/>
    </row>
    <row r="379" spans="1:11" ht="13.5" customHeight="1" x14ac:dyDescent="0.25">
      <c r="A379" s="273" t="s">
        <v>11</v>
      </c>
      <c r="B379" s="274"/>
      <c r="C379" s="274"/>
      <c r="D379" s="16"/>
      <c r="E379" s="16"/>
      <c r="F379" s="16"/>
      <c r="G379" s="16"/>
      <c r="H379" s="16"/>
      <c r="I379" s="16"/>
      <c r="J379" s="99"/>
      <c r="K379" s="153"/>
    </row>
    <row r="380" spans="1:11" ht="13.5" customHeight="1" thickBot="1" x14ac:dyDescent="0.3">
      <c r="A380" s="307" t="s">
        <v>17</v>
      </c>
      <c r="B380" s="308"/>
      <c r="C380" s="308"/>
      <c r="D380" s="102"/>
      <c r="E380" s="102"/>
      <c r="F380" s="102"/>
      <c r="G380" s="102"/>
      <c r="H380" s="102"/>
      <c r="I380" s="102"/>
      <c r="J380" s="103"/>
      <c r="K380" s="153"/>
    </row>
    <row r="381" spans="1:11" ht="13.5" customHeight="1" x14ac:dyDescent="0.25">
      <c r="A381" s="98" t="s">
        <v>12</v>
      </c>
      <c r="B381" s="27" t="s">
        <v>13</v>
      </c>
      <c r="C381" s="27" t="s">
        <v>14</v>
      </c>
      <c r="D381" s="337" t="s">
        <v>15</v>
      </c>
      <c r="E381" s="337"/>
      <c r="F381" s="337"/>
      <c r="G381" s="337"/>
      <c r="H381" s="337"/>
      <c r="I381" s="337"/>
      <c r="J381" s="338" t="s">
        <v>10</v>
      </c>
      <c r="K381" s="153"/>
    </row>
    <row r="382" spans="1:11" ht="29.25" customHeight="1" x14ac:dyDescent="0.25">
      <c r="A382" s="276" t="str">
        <f>наличие!E539</f>
        <v>Трусы женские Брифы бежевый</v>
      </c>
      <c r="B382" s="277"/>
      <c r="C382" s="16">
        <f>наличие!H539</f>
        <v>226</v>
      </c>
      <c r="D382" s="16" t="str">
        <f>наличие!G539</f>
        <v>нет</v>
      </c>
      <c r="E382" s="16" t="str">
        <f>наличие!G540</f>
        <v>нет</v>
      </c>
      <c r="F382" s="16" t="str">
        <f>наличие!G541</f>
        <v>нет</v>
      </c>
      <c r="G382" s="16" t="str">
        <f>наличие!G542</f>
        <v>нет</v>
      </c>
      <c r="H382" s="16" t="str">
        <f>наличие!G543</f>
        <v>нет</v>
      </c>
      <c r="I382" s="16">
        <f>наличие!G544</f>
        <v>56</v>
      </c>
      <c r="J382" s="339"/>
      <c r="K382" s="153"/>
    </row>
    <row r="383" spans="1:11" ht="13.5" customHeight="1" x14ac:dyDescent="0.25">
      <c r="A383" s="273" t="s">
        <v>9</v>
      </c>
      <c r="B383" s="274"/>
      <c r="C383" s="274"/>
      <c r="D383" s="16">
        <f>наличие!I539</f>
        <v>0</v>
      </c>
      <c r="E383" s="16">
        <f>наличие!I540</f>
        <v>0</v>
      </c>
      <c r="F383" s="16">
        <f>наличие!I541</f>
        <v>0</v>
      </c>
      <c r="G383" s="16">
        <f>наличие!I542</f>
        <v>0</v>
      </c>
      <c r="H383" s="16">
        <f>наличие!I543</f>
        <v>0</v>
      </c>
      <c r="I383" s="16">
        <f>наличие!I544</f>
        <v>0</v>
      </c>
      <c r="J383" s="99">
        <f>наличие!I545</f>
        <v>0</v>
      </c>
      <c r="K383" s="153"/>
    </row>
    <row r="384" spans="1:11" ht="13.5" customHeight="1" x14ac:dyDescent="0.25">
      <c r="A384" s="273" t="s">
        <v>11</v>
      </c>
      <c r="B384" s="274"/>
      <c r="C384" s="274"/>
      <c r="D384" s="16"/>
      <c r="E384" s="16"/>
      <c r="F384" s="16"/>
      <c r="G384" s="16"/>
      <c r="H384" s="16"/>
      <c r="I384" s="16"/>
      <c r="J384" s="99"/>
      <c r="K384" s="153"/>
    </row>
    <row r="385" spans="1:11" ht="13.5" customHeight="1" thickBot="1" x14ac:dyDescent="0.3">
      <c r="A385" s="307" t="s">
        <v>17</v>
      </c>
      <c r="B385" s="308"/>
      <c r="C385" s="308"/>
      <c r="D385" s="102"/>
      <c r="E385" s="102"/>
      <c r="F385" s="102"/>
      <c r="G385" s="102"/>
      <c r="H385" s="102"/>
      <c r="I385" s="102"/>
      <c r="J385" s="103"/>
      <c r="K385" s="153"/>
    </row>
    <row r="386" spans="1:11" ht="13.5" customHeight="1" x14ac:dyDescent="0.25">
      <c r="A386" s="98" t="s">
        <v>12</v>
      </c>
      <c r="B386" s="27" t="s">
        <v>13</v>
      </c>
      <c r="C386" s="27" t="s">
        <v>14</v>
      </c>
      <c r="D386" s="337" t="s">
        <v>15</v>
      </c>
      <c r="E386" s="337"/>
      <c r="F386" s="337"/>
      <c r="G386" s="337"/>
      <c r="H386" s="337"/>
      <c r="I386" s="337"/>
      <c r="J386" s="338" t="s">
        <v>10</v>
      </c>
      <c r="K386" s="153"/>
    </row>
    <row r="387" spans="1:11" ht="27.75" customHeight="1" x14ac:dyDescent="0.25">
      <c r="A387" s="276" t="str">
        <f>наличие!E546</f>
        <v>Трусы женские Брифы белый</v>
      </c>
      <c r="B387" s="277"/>
      <c r="C387" s="16">
        <f>наличие!H546</f>
        <v>226</v>
      </c>
      <c r="D387" s="16">
        <f>наличие!G546</f>
        <v>46</v>
      </c>
      <c r="E387" s="16">
        <f>наличие!G547</f>
        <v>48</v>
      </c>
      <c r="F387" s="16">
        <f>наличие!G548</f>
        <v>50</v>
      </c>
      <c r="G387" s="16">
        <f>наличие!G549</f>
        <v>52</v>
      </c>
      <c r="H387" s="16">
        <f>наличие!G550</f>
        <v>54</v>
      </c>
      <c r="I387" s="16">
        <f>наличие!G551</f>
        <v>56</v>
      </c>
      <c r="J387" s="339"/>
      <c r="K387" s="153"/>
    </row>
    <row r="388" spans="1:11" ht="13.5" customHeight="1" x14ac:dyDescent="0.25">
      <c r="A388" s="273" t="s">
        <v>9</v>
      </c>
      <c r="B388" s="274"/>
      <c r="C388" s="274"/>
      <c r="D388" s="16">
        <f>наличие!I546</f>
        <v>0</v>
      </c>
      <c r="E388" s="16">
        <f>наличие!I547</f>
        <v>0</v>
      </c>
      <c r="F388" s="16">
        <f>наличие!I548</f>
        <v>0</v>
      </c>
      <c r="G388" s="16">
        <f>наличие!I549</f>
        <v>0</v>
      </c>
      <c r="H388" s="16">
        <f>наличие!I550</f>
        <v>0</v>
      </c>
      <c r="I388" s="16">
        <f>наличие!I551</f>
        <v>0</v>
      </c>
      <c r="J388" s="99">
        <f>наличие!I552</f>
        <v>0</v>
      </c>
      <c r="K388" s="153"/>
    </row>
    <row r="389" spans="1:11" ht="13.5" customHeight="1" x14ac:dyDescent="0.25">
      <c r="A389" s="273" t="s">
        <v>11</v>
      </c>
      <c r="B389" s="274"/>
      <c r="C389" s="274"/>
      <c r="D389" s="16"/>
      <c r="E389" s="16"/>
      <c r="F389" s="16"/>
      <c r="G389" s="16"/>
      <c r="H389" s="16"/>
      <c r="I389" s="16"/>
      <c r="J389" s="99"/>
      <c r="K389" s="153"/>
    </row>
    <row r="390" spans="1:11" ht="13.5" customHeight="1" thickBot="1" x14ac:dyDescent="0.3">
      <c r="A390" s="307" t="s">
        <v>17</v>
      </c>
      <c r="B390" s="308"/>
      <c r="C390" s="308"/>
      <c r="D390" s="102"/>
      <c r="E390" s="102"/>
      <c r="F390" s="102"/>
      <c r="G390" s="102"/>
      <c r="H390" s="102"/>
      <c r="I390" s="102"/>
      <c r="J390" s="103"/>
      <c r="K390" s="153"/>
    </row>
    <row r="391" spans="1:11" ht="13.5" customHeight="1" x14ac:dyDescent="0.25">
      <c r="A391" s="98" t="s">
        <v>12</v>
      </c>
      <c r="B391" s="27" t="s">
        <v>13</v>
      </c>
      <c r="C391" s="27" t="s">
        <v>14</v>
      </c>
      <c r="D391" s="337" t="s">
        <v>15</v>
      </c>
      <c r="E391" s="337"/>
      <c r="F391" s="337"/>
      <c r="G391" s="337"/>
      <c r="H391" s="337"/>
      <c r="I391" s="337"/>
      <c r="J391" s="338" t="s">
        <v>10</v>
      </c>
      <c r="K391" s="153"/>
    </row>
    <row r="392" spans="1:11" ht="28.5" customHeight="1" x14ac:dyDescent="0.25">
      <c r="A392" s="276" t="str">
        <f>наличие!E553</f>
        <v>Трусы женские Брифы индиго</v>
      </c>
      <c r="B392" s="277"/>
      <c r="C392" s="16">
        <f>наличие!H553</f>
        <v>226</v>
      </c>
      <c r="D392" s="16">
        <f>наличие!G553</f>
        <v>46</v>
      </c>
      <c r="E392" s="16" t="str">
        <f>наличие!G554</f>
        <v>нет</v>
      </c>
      <c r="F392" s="16">
        <f>наличие!G555</f>
        <v>50</v>
      </c>
      <c r="G392" s="16">
        <f>наличие!G556</f>
        <v>52</v>
      </c>
      <c r="H392" s="16" t="str">
        <f>наличие!G557</f>
        <v>нет</v>
      </c>
      <c r="I392" s="16" t="str">
        <f>наличие!G558</f>
        <v>нет</v>
      </c>
      <c r="J392" s="339"/>
      <c r="K392" s="153"/>
    </row>
    <row r="393" spans="1:11" ht="13.5" customHeight="1" x14ac:dyDescent="0.25">
      <c r="A393" s="273" t="s">
        <v>9</v>
      </c>
      <c r="B393" s="274"/>
      <c r="C393" s="274"/>
      <c r="D393" s="16">
        <f>наличие!I553</f>
        <v>0</v>
      </c>
      <c r="E393" s="16">
        <f>наличие!I554</f>
        <v>0</v>
      </c>
      <c r="F393" s="16">
        <f>наличие!I555</f>
        <v>0</v>
      </c>
      <c r="G393" s="16">
        <f>наличие!I556</f>
        <v>0</v>
      </c>
      <c r="H393" s="16">
        <f>наличие!I557</f>
        <v>0</v>
      </c>
      <c r="I393" s="16">
        <f>наличие!I558</f>
        <v>0</v>
      </c>
      <c r="J393" s="99">
        <f>наличие!I559</f>
        <v>0</v>
      </c>
      <c r="K393" s="153"/>
    </row>
    <row r="394" spans="1:11" ht="13.5" customHeight="1" x14ac:dyDescent="0.25">
      <c r="A394" s="273" t="s">
        <v>11</v>
      </c>
      <c r="B394" s="274"/>
      <c r="C394" s="274"/>
      <c r="D394" s="16"/>
      <c r="E394" s="16"/>
      <c r="F394" s="16"/>
      <c r="G394" s="16"/>
      <c r="H394" s="16"/>
      <c r="I394" s="16"/>
      <c r="J394" s="99"/>
      <c r="K394" s="153"/>
    </row>
    <row r="395" spans="1:11" ht="13.5" customHeight="1" thickBot="1" x14ac:dyDescent="0.3">
      <c r="A395" s="295" t="s">
        <v>17</v>
      </c>
      <c r="B395" s="296"/>
      <c r="C395" s="296"/>
      <c r="D395" s="100"/>
      <c r="E395" s="100"/>
      <c r="F395" s="100"/>
      <c r="G395" s="100"/>
      <c r="H395" s="100"/>
      <c r="I395" s="100"/>
      <c r="J395" s="101"/>
      <c r="K395" s="153"/>
    </row>
  </sheetData>
  <sheetProtection algorithmName="SHA-512" hashValue="bhiS4cvpXBOXxYSzBm0rr+8aGFRHAwpd27+xQHeUt/OtQZRFG8XQWRAaEjEz79VC4VkUb2EWWI4BWwmKgclgQw==" saltValue="ix+0uMxmezQjYaE7qGqI6w==" spinCount="100000" sheet="1" objects="1" scenarios="1"/>
  <mergeCells count="533">
    <mergeCell ref="A106:C106"/>
    <mergeCell ref="A107:C107"/>
    <mergeCell ref="D107:J107"/>
    <mergeCell ref="A99:B99"/>
    <mergeCell ref="A100:C100"/>
    <mergeCell ref="A101:C101"/>
    <mergeCell ref="A102:C102"/>
    <mergeCell ref="D102:J102"/>
    <mergeCell ref="A103:B103"/>
    <mergeCell ref="D103:J103"/>
    <mergeCell ref="A104:B104"/>
    <mergeCell ref="A105:C105"/>
    <mergeCell ref="A93:B93"/>
    <mergeCell ref="D93:J93"/>
    <mergeCell ref="A94:B94"/>
    <mergeCell ref="A95:C95"/>
    <mergeCell ref="A96:C96"/>
    <mergeCell ref="A97:C97"/>
    <mergeCell ref="D97:J97"/>
    <mergeCell ref="A98:B98"/>
    <mergeCell ref="D98:J98"/>
    <mergeCell ref="A69:B69"/>
    <mergeCell ref="A70:C70"/>
    <mergeCell ref="A71:C71"/>
    <mergeCell ref="A72:C72"/>
    <mergeCell ref="D72:J72"/>
    <mergeCell ref="D240:J240"/>
    <mergeCell ref="D228:H228"/>
    <mergeCell ref="A240:B240"/>
    <mergeCell ref="D311:J311"/>
    <mergeCell ref="A309:C309"/>
    <mergeCell ref="D305:J305"/>
    <mergeCell ref="A310:C310"/>
    <mergeCell ref="I310:J310"/>
    <mergeCell ref="A303:C303"/>
    <mergeCell ref="A302:B302"/>
    <mergeCell ref="I304:J304"/>
    <mergeCell ref="D301:I301"/>
    <mergeCell ref="A311:C311"/>
    <mergeCell ref="D290:J290"/>
    <mergeCell ref="A265:J265"/>
    <mergeCell ref="A254:C254"/>
    <mergeCell ref="A258:C258"/>
    <mergeCell ref="A273:C273"/>
    <mergeCell ref="D266:I266"/>
    <mergeCell ref="A49:B49"/>
    <mergeCell ref="A52:C52"/>
    <mergeCell ref="D52:J52"/>
    <mergeCell ref="A53:B53"/>
    <mergeCell ref="D53:J53"/>
    <mergeCell ref="A54:B54"/>
    <mergeCell ref="A68:B68"/>
    <mergeCell ref="D68:J68"/>
    <mergeCell ref="D67:J67"/>
    <mergeCell ref="A58:B58"/>
    <mergeCell ref="D58:J58"/>
    <mergeCell ref="A59:B59"/>
    <mergeCell ref="A60:C60"/>
    <mergeCell ref="A61:C61"/>
    <mergeCell ref="A62:C62"/>
    <mergeCell ref="D62:J62"/>
    <mergeCell ref="A66:C66"/>
    <mergeCell ref="A64:B64"/>
    <mergeCell ref="A63:B63"/>
    <mergeCell ref="D63:J63"/>
    <mergeCell ref="A65:C65"/>
    <mergeCell ref="A67:C67"/>
    <mergeCell ref="D92:J92"/>
    <mergeCell ref="A83:B83"/>
    <mergeCell ref="D83:J83"/>
    <mergeCell ref="A84:B84"/>
    <mergeCell ref="A85:C85"/>
    <mergeCell ref="A86:C86"/>
    <mergeCell ref="A46:C46"/>
    <mergeCell ref="D46:J46"/>
    <mergeCell ref="A74:B74"/>
    <mergeCell ref="A75:C75"/>
    <mergeCell ref="A76:C76"/>
    <mergeCell ref="A77:C77"/>
    <mergeCell ref="D77:J77"/>
    <mergeCell ref="A78:B78"/>
    <mergeCell ref="D78:J78"/>
    <mergeCell ref="A47:J47"/>
    <mergeCell ref="A55:C55"/>
    <mergeCell ref="A57:C57"/>
    <mergeCell ref="D57:J57"/>
    <mergeCell ref="A51:C51"/>
    <mergeCell ref="A79:B79"/>
    <mergeCell ref="A80:C80"/>
    <mergeCell ref="A50:C50"/>
    <mergeCell ref="D48:J48"/>
    <mergeCell ref="A369:C369"/>
    <mergeCell ref="D369:J369"/>
    <mergeCell ref="A387:B387"/>
    <mergeCell ref="A382:B382"/>
    <mergeCell ref="A375:J375"/>
    <mergeCell ref="D332:I332"/>
    <mergeCell ref="A333:B333"/>
    <mergeCell ref="A334:C334"/>
    <mergeCell ref="A335:C335"/>
    <mergeCell ref="A356:C356"/>
    <mergeCell ref="A362:C362"/>
    <mergeCell ref="A361:B361"/>
    <mergeCell ref="A360:C360"/>
    <mergeCell ref="A354:C354"/>
    <mergeCell ref="A355:C355"/>
    <mergeCell ref="D360:J360"/>
    <mergeCell ref="A358:C358"/>
    <mergeCell ref="D356:J356"/>
    <mergeCell ref="A352:J352"/>
    <mergeCell ref="A338:B338"/>
    <mergeCell ref="A339:C339"/>
    <mergeCell ref="A353:B353"/>
    <mergeCell ref="D364:J364"/>
    <mergeCell ref="A348:B348"/>
    <mergeCell ref="A393:C393"/>
    <mergeCell ref="A390:C390"/>
    <mergeCell ref="D376:I376"/>
    <mergeCell ref="D386:I386"/>
    <mergeCell ref="J386:J387"/>
    <mergeCell ref="A384:C384"/>
    <mergeCell ref="A388:C388"/>
    <mergeCell ref="A385:C385"/>
    <mergeCell ref="A395:C395"/>
    <mergeCell ref="A394:C394"/>
    <mergeCell ref="A392:B392"/>
    <mergeCell ref="A380:C380"/>
    <mergeCell ref="A383:C383"/>
    <mergeCell ref="A379:C379"/>
    <mergeCell ref="A378:C378"/>
    <mergeCell ref="A377:B377"/>
    <mergeCell ref="J376:J377"/>
    <mergeCell ref="D381:I381"/>
    <mergeCell ref="A389:C389"/>
    <mergeCell ref="D391:I391"/>
    <mergeCell ref="J391:J392"/>
    <mergeCell ref="J381:J382"/>
    <mergeCell ref="A13:B13"/>
    <mergeCell ref="A28:B28"/>
    <mergeCell ref="A35:C35"/>
    <mergeCell ref="A119:J119"/>
    <mergeCell ref="A120:B120"/>
    <mergeCell ref="D120:J120"/>
    <mergeCell ref="D129:J129"/>
    <mergeCell ref="A260:B260"/>
    <mergeCell ref="D260:J260"/>
    <mergeCell ref="A245:B245"/>
    <mergeCell ref="D255:J255"/>
    <mergeCell ref="A252:C252"/>
    <mergeCell ref="A204:B204"/>
    <mergeCell ref="A129:C129"/>
    <mergeCell ref="D161:J161"/>
    <mergeCell ref="A162:B162"/>
    <mergeCell ref="A87:C87"/>
    <mergeCell ref="D87:J87"/>
    <mergeCell ref="A88:B88"/>
    <mergeCell ref="D88:J88"/>
    <mergeCell ref="A89:B89"/>
    <mergeCell ref="D42:I42"/>
    <mergeCell ref="J42:J43"/>
    <mergeCell ref="A42:B42"/>
    <mergeCell ref="A19:C19"/>
    <mergeCell ref="A14:C14"/>
    <mergeCell ref="A15:C15"/>
    <mergeCell ref="A27:B27"/>
    <mergeCell ref="A90:C90"/>
    <mergeCell ref="A91:C91"/>
    <mergeCell ref="A92:C92"/>
    <mergeCell ref="D322:I322"/>
    <mergeCell ref="A318:B318"/>
    <mergeCell ref="A275:C275"/>
    <mergeCell ref="D270:J270"/>
    <mergeCell ref="A270:C270"/>
    <mergeCell ref="A272:B272"/>
    <mergeCell ref="D286:I286"/>
    <mergeCell ref="A287:B287"/>
    <mergeCell ref="A293:C293"/>
    <mergeCell ref="A284:C284"/>
    <mergeCell ref="A282:B282"/>
    <mergeCell ref="A283:C283"/>
    <mergeCell ref="A288:C288"/>
    <mergeCell ref="A278:C278"/>
    <mergeCell ref="A292:B292"/>
    <mergeCell ref="A277:B277"/>
    <mergeCell ref="A274:C274"/>
    <mergeCell ref="J12:J13"/>
    <mergeCell ref="A12:B12"/>
    <mergeCell ref="D41:J41"/>
    <mergeCell ref="A20:C20"/>
    <mergeCell ref="A30:C30"/>
    <mergeCell ref="D21:J21"/>
    <mergeCell ref="A21:C21"/>
    <mergeCell ref="D12:I12"/>
    <mergeCell ref="D37:I37"/>
    <mergeCell ref="J37:J38"/>
    <mergeCell ref="A29:C29"/>
    <mergeCell ref="A16:C16"/>
    <mergeCell ref="D16:J16"/>
    <mergeCell ref="A36:C36"/>
    <mergeCell ref="D31:J31"/>
    <mergeCell ref="A39:C39"/>
    <mergeCell ref="A34:C34"/>
    <mergeCell ref="D36:J36"/>
    <mergeCell ref="A38:B38"/>
    <mergeCell ref="D27:J27"/>
    <mergeCell ref="D17:I17"/>
    <mergeCell ref="A17:B17"/>
    <mergeCell ref="A18:B18"/>
    <mergeCell ref="J17:J18"/>
    <mergeCell ref="A128:C128"/>
    <mergeCell ref="A126:B126"/>
    <mergeCell ref="D125:J125"/>
    <mergeCell ref="A31:C31"/>
    <mergeCell ref="A33:B33"/>
    <mergeCell ref="A41:C41"/>
    <mergeCell ref="A37:B37"/>
    <mergeCell ref="A22:B22"/>
    <mergeCell ref="D22:I22"/>
    <mergeCell ref="J22:J23"/>
    <mergeCell ref="A23:B23"/>
    <mergeCell ref="A24:C24"/>
    <mergeCell ref="A25:C25"/>
    <mergeCell ref="A26:C26"/>
    <mergeCell ref="D26:J26"/>
    <mergeCell ref="A44:C44"/>
    <mergeCell ref="A43:B43"/>
    <mergeCell ref="A45:C45"/>
    <mergeCell ref="A81:C81"/>
    <mergeCell ref="A82:C82"/>
    <mergeCell ref="D82:J82"/>
    <mergeCell ref="A73:B73"/>
    <mergeCell ref="D73:J73"/>
    <mergeCell ref="A48:B48"/>
    <mergeCell ref="D151:J151"/>
    <mergeCell ref="D156:J156"/>
    <mergeCell ref="A161:B161"/>
    <mergeCell ref="A150:C150"/>
    <mergeCell ref="D150:J150"/>
    <mergeCell ref="A152:B152"/>
    <mergeCell ref="A1:I2"/>
    <mergeCell ref="A9:C9"/>
    <mergeCell ref="A10:C10"/>
    <mergeCell ref="A11:C11"/>
    <mergeCell ref="A3:I3"/>
    <mergeCell ref="A6:J6"/>
    <mergeCell ref="D7:I7"/>
    <mergeCell ref="J7:J8"/>
    <mergeCell ref="A4:I4"/>
    <mergeCell ref="D11:J11"/>
    <mergeCell ref="A5:I5"/>
    <mergeCell ref="A7:B7"/>
    <mergeCell ref="A8:B8"/>
    <mergeCell ref="A122:C122"/>
    <mergeCell ref="A123:C123"/>
    <mergeCell ref="D124:J124"/>
    <mergeCell ref="A125:B125"/>
    <mergeCell ref="A127:C127"/>
    <mergeCell ref="A165:C165"/>
    <mergeCell ref="A155:B155"/>
    <mergeCell ref="A151:B151"/>
    <mergeCell ref="A140:J140"/>
    <mergeCell ref="D134:J134"/>
    <mergeCell ref="A159:C159"/>
    <mergeCell ref="A148:C148"/>
    <mergeCell ref="A147:B147"/>
    <mergeCell ref="A142:B142"/>
    <mergeCell ref="A143:C143"/>
    <mergeCell ref="A144:C144"/>
    <mergeCell ref="A146:B146"/>
    <mergeCell ref="A153:C153"/>
    <mergeCell ref="A156:B156"/>
    <mergeCell ref="A141:B141"/>
    <mergeCell ref="D160:J160"/>
    <mergeCell ref="D165:J165"/>
    <mergeCell ref="A163:C163"/>
    <mergeCell ref="A154:C154"/>
    <mergeCell ref="D155:J155"/>
    <mergeCell ref="A158:C158"/>
    <mergeCell ref="A149:C149"/>
    <mergeCell ref="A145:C145"/>
    <mergeCell ref="A157:B157"/>
    <mergeCell ref="A139:C139"/>
    <mergeCell ref="A133:C133"/>
    <mergeCell ref="A138:C138"/>
    <mergeCell ref="A136:B136"/>
    <mergeCell ref="A132:C132"/>
    <mergeCell ref="A134:C134"/>
    <mergeCell ref="D145:J145"/>
    <mergeCell ref="A130:B130"/>
    <mergeCell ref="A131:B131"/>
    <mergeCell ref="A192:C192"/>
    <mergeCell ref="D192:J192"/>
    <mergeCell ref="A193:B193"/>
    <mergeCell ref="D198:J198"/>
    <mergeCell ref="A242:C242"/>
    <mergeCell ref="A224:B224"/>
    <mergeCell ref="D224:H224"/>
    <mergeCell ref="D218:H218"/>
    <mergeCell ref="A215:B215"/>
    <mergeCell ref="A216:C216"/>
    <mergeCell ref="A231:B231"/>
    <mergeCell ref="A205:B205"/>
    <mergeCell ref="A206:C206"/>
    <mergeCell ref="A209:B209"/>
    <mergeCell ref="A208:C208"/>
    <mergeCell ref="A207:C207"/>
    <mergeCell ref="A202:C202"/>
    <mergeCell ref="D202:J202"/>
    <mergeCell ref="A194:B194"/>
    <mergeCell ref="A196:C196"/>
    <mergeCell ref="A197:C197"/>
    <mergeCell ref="A198:B198"/>
    <mergeCell ref="A195:C195"/>
    <mergeCell ref="A199:B199"/>
    <mergeCell ref="A349:C349"/>
    <mergeCell ref="A350:C350"/>
    <mergeCell ref="A230:B230"/>
    <mergeCell ref="A227:C227"/>
    <mergeCell ref="A228:C228"/>
    <mergeCell ref="A236:B236"/>
    <mergeCell ref="A229:J229"/>
    <mergeCell ref="A237:C237"/>
    <mergeCell ref="A238:C238"/>
    <mergeCell ref="A346:C346"/>
    <mergeCell ref="D346:J346"/>
    <mergeCell ref="D316:J316"/>
    <mergeCell ref="D336:J336"/>
    <mergeCell ref="D337:I337"/>
    <mergeCell ref="D300:J300"/>
    <mergeCell ref="D296:I296"/>
    <mergeCell ref="A297:B297"/>
    <mergeCell ref="A298:C298"/>
    <mergeCell ref="I308:J308"/>
    <mergeCell ref="A304:C304"/>
    <mergeCell ref="A294:C294"/>
    <mergeCell ref="A290:C290"/>
    <mergeCell ref="A269:C269"/>
    <mergeCell ref="A253:C253"/>
    <mergeCell ref="A357:B357"/>
    <mergeCell ref="D342:I342"/>
    <mergeCell ref="A343:B343"/>
    <mergeCell ref="A344:C344"/>
    <mergeCell ref="A345:C345"/>
    <mergeCell ref="A213:C213"/>
    <mergeCell ref="A325:C325"/>
    <mergeCell ref="A370:J370"/>
    <mergeCell ref="A299:C299"/>
    <mergeCell ref="A295:C295"/>
    <mergeCell ref="D291:I291"/>
    <mergeCell ref="A315:C315"/>
    <mergeCell ref="I315:J315"/>
    <mergeCell ref="A314:C314"/>
    <mergeCell ref="A319:C319"/>
    <mergeCell ref="D307:I307"/>
    <mergeCell ref="A308:B308"/>
    <mergeCell ref="A305:C305"/>
    <mergeCell ref="A306:J306"/>
    <mergeCell ref="A300:C300"/>
    <mergeCell ref="A340:C340"/>
    <mergeCell ref="A268:C268"/>
    <mergeCell ref="D271:J271"/>
    <mergeCell ref="A244:C244"/>
    <mergeCell ref="A243:C243"/>
    <mergeCell ref="A246:B246"/>
    <mergeCell ref="A248:C248"/>
    <mergeCell ref="A235:B235"/>
    <mergeCell ref="A371:B371"/>
    <mergeCell ref="A372:C372"/>
    <mergeCell ref="A373:C373"/>
    <mergeCell ref="A374:C374"/>
    <mergeCell ref="D374:J374"/>
    <mergeCell ref="A239:C239"/>
    <mergeCell ref="A363:C363"/>
    <mergeCell ref="A364:C364"/>
    <mergeCell ref="A359:C359"/>
    <mergeCell ref="A351:C351"/>
    <mergeCell ref="D351:J351"/>
    <mergeCell ref="D347:I347"/>
    <mergeCell ref="A365:J365"/>
    <mergeCell ref="A366:B366"/>
    <mergeCell ref="A367:C367"/>
    <mergeCell ref="A368:C368"/>
    <mergeCell ref="A341:C341"/>
    <mergeCell ref="D341:J341"/>
    <mergeCell ref="D285:L285"/>
    <mergeCell ref="D281:L281"/>
    <mergeCell ref="A210:B210"/>
    <mergeCell ref="D239:J239"/>
    <mergeCell ref="D234:J234"/>
    <mergeCell ref="A217:C217"/>
    <mergeCell ref="A222:C222"/>
    <mergeCell ref="A218:C218"/>
    <mergeCell ref="A226:C226"/>
    <mergeCell ref="A225:B225"/>
    <mergeCell ref="A223:C223"/>
    <mergeCell ref="D223:H223"/>
    <mergeCell ref="A234:C234"/>
    <mergeCell ref="D230:J230"/>
    <mergeCell ref="A232:C232"/>
    <mergeCell ref="A233:C233"/>
    <mergeCell ref="D235:J235"/>
    <mergeCell ref="D219:H219"/>
    <mergeCell ref="A220:B220"/>
    <mergeCell ref="A221:C221"/>
    <mergeCell ref="A121:B121"/>
    <mergeCell ref="A124:C124"/>
    <mergeCell ref="A160:C160"/>
    <mergeCell ref="D167:J167"/>
    <mergeCell ref="A170:C170"/>
    <mergeCell ref="A167:B167"/>
    <mergeCell ref="D193:J193"/>
    <mergeCell ref="D186:J186"/>
    <mergeCell ref="A187:J187"/>
    <mergeCell ref="A164:C164"/>
    <mergeCell ref="A172:B172"/>
    <mergeCell ref="A174:C174"/>
    <mergeCell ref="A175:C175"/>
    <mergeCell ref="A176:C176"/>
    <mergeCell ref="A191:C191"/>
    <mergeCell ref="A168:B168"/>
    <mergeCell ref="D188:J188"/>
    <mergeCell ref="D130:J130"/>
    <mergeCell ref="A135:B135"/>
    <mergeCell ref="D135:J135"/>
    <mergeCell ref="D141:J141"/>
    <mergeCell ref="D146:J146"/>
    <mergeCell ref="A137:C137"/>
    <mergeCell ref="D139:J139"/>
    <mergeCell ref="A32:B32"/>
    <mergeCell ref="A40:C40"/>
    <mergeCell ref="A56:C56"/>
    <mergeCell ref="D32:J32"/>
    <mergeCell ref="A189:B189"/>
    <mergeCell ref="A190:C190"/>
    <mergeCell ref="A185:C185"/>
    <mergeCell ref="D181:J181"/>
    <mergeCell ref="A181:C181"/>
    <mergeCell ref="A173:B173"/>
    <mergeCell ref="A184:C184"/>
    <mergeCell ref="A188:B188"/>
    <mergeCell ref="A186:C186"/>
    <mergeCell ref="A183:B183"/>
    <mergeCell ref="A177:B177"/>
    <mergeCell ref="D177:J177"/>
    <mergeCell ref="D182:J182"/>
    <mergeCell ref="A182:B182"/>
    <mergeCell ref="D172:J172"/>
    <mergeCell ref="A180:C180"/>
    <mergeCell ref="D176:J176"/>
    <mergeCell ref="A178:B178"/>
    <mergeCell ref="A179:C179"/>
    <mergeCell ref="A171:C171"/>
    <mergeCell ref="A330:C330"/>
    <mergeCell ref="A336:C336"/>
    <mergeCell ref="I309:J309"/>
    <mergeCell ref="D280:J280"/>
    <mergeCell ref="D275:J275"/>
    <mergeCell ref="A280:C280"/>
    <mergeCell ref="A285:C285"/>
    <mergeCell ref="A289:C289"/>
    <mergeCell ref="A331:C331"/>
    <mergeCell ref="D331:J331"/>
    <mergeCell ref="A326:C326"/>
    <mergeCell ref="D327:I327"/>
    <mergeCell ref="A328:B328"/>
    <mergeCell ref="A329:C329"/>
    <mergeCell ref="A316:C316"/>
    <mergeCell ref="A323:B323"/>
    <mergeCell ref="D317:J317"/>
    <mergeCell ref="A320:C320"/>
    <mergeCell ref="A324:C324"/>
    <mergeCell ref="D326:J326"/>
    <mergeCell ref="A321:C321"/>
    <mergeCell ref="D321:J321"/>
    <mergeCell ref="I314:J314"/>
    <mergeCell ref="A108:J108"/>
    <mergeCell ref="A109:B109"/>
    <mergeCell ref="D109:J109"/>
    <mergeCell ref="A110:B110"/>
    <mergeCell ref="A111:C111"/>
    <mergeCell ref="A112:C112"/>
    <mergeCell ref="A113:C113"/>
    <mergeCell ref="D113:J113"/>
    <mergeCell ref="A114:B114"/>
    <mergeCell ref="D114:J114"/>
    <mergeCell ref="A115:B115"/>
    <mergeCell ref="A116:C116"/>
    <mergeCell ref="A117:C117"/>
    <mergeCell ref="A118:C118"/>
    <mergeCell ref="D118:J118"/>
    <mergeCell ref="D249:J249"/>
    <mergeCell ref="A261:B261"/>
    <mergeCell ref="A262:C262"/>
    <mergeCell ref="A169:C169"/>
    <mergeCell ref="A203:J203"/>
    <mergeCell ref="A200:C200"/>
    <mergeCell ref="A201:C201"/>
    <mergeCell ref="D171:J171"/>
    <mergeCell ref="A166:J166"/>
    <mergeCell ref="D213:H213"/>
    <mergeCell ref="A256:B256"/>
    <mergeCell ref="D254:J254"/>
    <mergeCell ref="A255:B255"/>
    <mergeCell ref="A251:B251"/>
    <mergeCell ref="A250:B250"/>
    <mergeCell ref="A249:C249"/>
    <mergeCell ref="D250:J250"/>
    <mergeCell ref="D245:J245"/>
    <mergeCell ref="A219:B219"/>
    <mergeCell ref="D197:J197"/>
    <mergeCell ref="A211:C211"/>
    <mergeCell ref="D312:I312"/>
    <mergeCell ref="A313:B313"/>
    <mergeCell ref="I313:J313"/>
    <mergeCell ref="A257:C257"/>
    <mergeCell ref="A259:C259"/>
    <mergeCell ref="D259:J259"/>
    <mergeCell ref="A264:C264"/>
    <mergeCell ref="D264:J264"/>
    <mergeCell ref="D295:J295"/>
    <mergeCell ref="D276:I276"/>
    <mergeCell ref="A279:C279"/>
    <mergeCell ref="A263:C263"/>
    <mergeCell ref="D244:J244"/>
    <mergeCell ref="A241:B241"/>
    <mergeCell ref="A267:B267"/>
    <mergeCell ref="A247:C247"/>
    <mergeCell ref="A214:B214"/>
    <mergeCell ref="D214:H214"/>
    <mergeCell ref="D204:H204"/>
    <mergeCell ref="D209:H209"/>
    <mergeCell ref="D208:H208"/>
    <mergeCell ref="A212:C212"/>
  </mergeCells>
  <pageMargins left="0" right="0" top="0.19685039370078741" bottom="0" header="0" footer="0"/>
  <pageSetup paperSize="9" fitToHeight="0" orientation="portrait" horizontalDpi="300" verticalDpi="300" r:id="rId1"/>
  <rowBreaks count="2" manualBreakCount="2">
    <brk id="264" max="9" man="1"/>
    <brk id="37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наличие</vt:lpstr>
      <vt:lpstr>склад</vt:lpstr>
      <vt:lpstr>Лист3</vt:lpstr>
      <vt:lpstr>склад!Область_печати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Вячеслав Потемин</cp:lastModifiedBy>
  <cp:lastPrinted>2025-04-30T08:16:07Z</cp:lastPrinted>
  <dcterms:created xsi:type="dcterms:W3CDTF">2018-03-13T07:11:21Z</dcterms:created>
  <dcterms:modified xsi:type="dcterms:W3CDTF">2025-05-26T07:42:41Z</dcterms:modified>
</cp:coreProperties>
</file>